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9320" windowHeight="13035" activeTab="0"/>
  </bookViews>
  <sheets>
    <sheet name="Calculator" sheetId="1" r:id="rId1"/>
    <sheet name="Drop down lists" sheetId="2" r:id="rId2"/>
  </sheets>
  <definedNames>
    <definedName name="_xlnm.Print_Area" localSheetId="0">'Calculator'!$A$1:$H$47</definedName>
    <definedName name="Receptor_Type">'Drop down lists'!$D$2:$D$9</definedName>
    <definedName name="Shed_Type">'Drop down lists'!$A$2:$A$5</definedName>
    <definedName name="Terrain">'Drop down lists'!$G$2:$G$7</definedName>
    <definedName name="Vegetation">'Drop down lists'!$J$2:$J$7</definedName>
    <definedName name="Wind">'Drop down lists'!$M$2:$M$5</definedName>
  </definedNames>
  <calcPr fullCalcOnLoad="1"/>
</workbook>
</file>

<file path=xl/comments2.xml><?xml version="1.0" encoding="utf-8"?>
<comments xmlns="http://schemas.openxmlformats.org/spreadsheetml/2006/main">
  <authors>
    <author>fulloonl</author>
  </authors>
  <commentList>
    <comment ref="A5" authorId="0">
      <text>
        <r>
          <rPr>
            <b/>
            <sz val="8"/>
            <rFont val="Tahoma"/>
            <family val="0"/>
          </rPr>
          <t>fulloonl:</t>
        </r>
        <r>
          <rPr>
            <sz val="8"/>
            <rFont val="Tahoma"/>
            <family val="0"/>
          </rPr>
          <t xml:space="preserve">
Barriers - walls, berms or other structures designed to mitigate dust and odour emissions from controlled fan ventilated sheds</t>
        </r>
      </text>
    </comment>
    <comment ref="D3" authorId="0">
      <text>
        <r>
          <rPr>
            <b/>
            <sz val="8"/>
            <rFont val="Tahoma"/>
            <family val="0"/>
          </rPr>
          <t>fulloonl:</t>
        </r>
        <r>
          <rPr>
            <sz val="8"/>
            <rFont val="Tahoma"/>
            <family val="0"/>
          </rPr>
          <t xml:space="preserve">
Appropriate only for areas used occasionally. Higer use areas should be assigned a higher value</t>
        </r>
      </text>
    </comment>
  </commentList>
</comments>
</file>

<file path=xl/sharedStrings.xml><?xml version="1.0" encoding="utf-8"?>
<sst xmlns="http://schemas.openxmlformats.org/spreadsheetml/2006/main" count="84" uniqueCount="79">
  <si>
    <t>Composite site factor (S) = S1*S2*S3*S4*S5</t>
  </si>
  <si>
    <t>S1 - Shed Factor</t>
  </si>
  <si>
    <t>Select Shed Type</t>
  </si>
  <si>
    <t>Controlled fan venitlation without barriers</t>
  </si>
  <si>
    <t>Value</t>
  </si>
  <si>
    <t>Controlled fan ventilation with barriers</t>
  </si>
  <si>
    <t>Natural ventilation</t>
  </si>
  <si>
    <t>Select receptor type</t>
  </si>
  <si>
    <t>Medium towns 500 - 2000 people</t>
  </si>
  <si>
    <t>Large towns &gt;2000 people</t>
  </si>
  <si>
    <t>Medium towns 125 - 500 people</t>
  </si>
  <si>
    <t>Small towns 30 - 125 people</t>
  </si>
  <si>
    <t>Small towns 10 - 30 people</t>
  </si>
  <si>
    <t>Single rural residence</t>
  </si>
  <si>
    <t>Public area (occasional use)</t>
  </si>
  <si>
    <t>Select most appropriate description for terrain surrounding site</t>
  </si>
  <si>
    <t>Few trees long grass</t>
  </si>
  <si>
    <t>Choose most appropriate vegetation description</t>
  </si>
  <si>
    <t>Crop only, no tree cover</t>
  </si>
  <si>
    <t>Normal wind conditions</t>
  </si>
  <si>
    <t>Choose most appropriate descriptor</t>
  </si>
  <si>
    <t>S1</t>
  </si>
  <si>
    <t>S2</t>
  </si>
  <si>
    <t>S3</t>
  </si>
  <si>
    <t>S4</t>
  </si>
  <si>
    <t>S5</t>
  </si>
  <si>
    <t>S2 - Receptor Factor</t>
  </si>
  <si>
    <t>S3 - Terrain Factor</t>
  </si>
  <si>
    <t>S4 - Vegetation Factor</t>
  </si>
  <si>
    <t>S5 - Wind Frequency Factor</t>
  </si>
  <si>
    <t>(No. of birds per shed)</t>
  </si>
  <si>
    <t>Allowable Broiler Shed Numbers Given Distance to Nearest Receptor</t>
  </si>
  <si>
    <t>Distance to nearest receptor</t>
  </si>
  <si>
    <t>(Metres)</t>
  </si>
  <si>
    <t>Number of sheds</t>
  </si>
  <si>
    <t>Required Separation Distance (Metres)</t>
  </si>
  <si>
    <t xml:space="preserve"> b) To calculate the separation distance required given a number of proposed broiler sheds, type in the number of proposed sheds in the cell highlighted in blue.</t>
  </si>
  <si>
    <t>Instructions:-</t>
  </si>
  <si>
    <t>4. Type in the proposed shed size (i.e. the number of birds each shed will house) in the cell highlighted in green.</t>
  </si>
  <si>
    <t>5. There are two ways the calculator can be used as follows:</t>
  </si>
  <si>
    <t>Property Name</t>
  </si>
  <si>
    <t>Prevailing Winds (by season)</t>
  </si>
  <si>
    <t>Lot &amp; DP information</t>
  </si>
  <si>
    <t>Summer</t>
  </si>
  <si>
    <t>Autumn</t>
  </si>
  <si>
    <t>Winter</t>
  </si>
  <si>
    <t>Spring</t>
  </si>
  <si>
    <t>Site aspect</t>
  </si>
  <si>
    <t>Above the site</t>
  </si>
  <si>
    <t>Below the site</t>
  </si>
  <si>
    <t>Slope (Degrees)</t>
  </si>
  <si>
    <t>Direction to highest risk residence(s)</t>
  </si>
  <si>
    <t>Direction to nearest residence</t>
  </si>
  <si>
    <t>Distance to nearest residence (Metres)</t>
  </si>
  <si>
    <t>Site Factors</t>
  </si>
  <si>
    <t>1. Fill in the site information in the cells highlighted in white.</t>
  </si>
  <si>
    <t>Separation Distance Given the Number</t>
  </si>
  <si>
    <t>of Broiler Sheds</t>
  </si>
  <si>
    <t>High relief or significant hills and valleys between farm and receptor (&gt;10% slope uphill of farm - receptor uphill or behind significant topographic feature)</t>
  </si>
  <si>
    <t>Heavy Forest - upper and lower storey - dense layers of taller timber and lower storey vegetation with interlocking canopy</t>
  </si>
  <si>
    <t>Flat (&lt;10% slope uphill of farm and &lt;2% downslope &amp; not in valley drainage zone)</t>
  </si>
  <si>
    <t>Low relief (&lt;2% slope away from chicken sheds to receptor)</t>
  </si>
  <si>
    <t>Undulating country between farm and receptor (continuous rolling low level hills and valleys)</t>
  </si>
  <si>
    <t>Valley drainage zone (low relief with confining valley sidewalls)</t>
  </si>
  <si>
    <t>Heavy timber - Tall forest, dense timber, limited understorey, trees &gt;4m high and for &gt;400m in direction of receptor</t>
  </si>
  <si>
    <t>Wooded country - canopy not continuous, trees &gt;4m high and for &gt;400m in direction of receptor</t>
  </si>
  <si>
    <t>High frequency towards receptor (&gt;60%)</t>
  </si>
  <si>
    <t>Low frequency towards receptor (&lt;5%)</t>
  </si>
  <si>
    <t>Proposed Shed Size*</t>
  </si>
  <si>
    <t>No. of sheds* allowable</t>
  </si>
  <si>
    <t>Standard sheds allowed</t>
  </si>
  <si>
    <r>
      <t xml:space="preserve">2. Obtain </t>
    </r>
    <r>
      <rPr>
        <i/>
        <sz val="10"/>
        <rFont val="Arial"/>
        <family val="2"/>
      </rPr>
      <t>Technical Notes: Assessment and management of odour from stationary source in NSW</t>
    </r>
    <r>
      <rPr>
        <sz val="10"/>
        <rFont val="Arial"/>
        <family val="2"/>
      </rPr>
      <t xml:space="preserve"> from the link below:-</t>
    </r>
  </si>
  <si>
    <t xml:space="preserve"> a) To calculate the number of sheds that can be built given a distance to the nearest receptor, type in the distance to the nearest residence, public building etc. in the cell highlighted in orange; or</t>
  </si>
  <si>
    <r>
      <t xml:space="preserve">     </t>
    </r>
    <r>
      <rPr>
        <u val="single"/>
        <sz val="10"/>
        <color indexed="12"/>
        <rFont val="Arial"/>
        <family val="0"/>
      </rPr>
      <t>http://www.environment.nsw.gov.au/resources/air/20060441notes.pdf</t>
    </r>
  </si>
  <si>
    <t>Site Information</t>
  </si>
  <si>
    <t>3. Select the most appropriate Site Factors from each of the drop down menus in the area highlighted in yellow after consulting 'Chapter 5: Broiler Chicken Farms' of the above document.</t>
  </si>
  <si>
    <r>
      <t>6. Calculated results are shown in the cells with the red borders. (</t>
    </r>
    <r>
      <rPr>
        <b/>
        <sz val="10"/>
        <rFont val="Arial"/>
        <family val="2"/>
      </rPr>
      <t>Please note</t>
    </r>
    <r>
      <rPr>
        <sz val="10"/>
        <rFont val="Arial"/>
        <family val="0"/>
      </rPr>
      <t xml:space="preserve">: Two different results are provided for the shed numbers calculated for sites where the distance to the nearest receptor is
    given. The 'No. of sheds allowable' figure provides the number of sheds of the size proposed in the green cell that can be constructed at the site. The 'Standard sheds allowed' figure is corrected to
    provide the number of standard 22,000 bird sheds permitted as used in the </t>
    </r>
    <r>
      <rPr>
        <i/>
        <sz val="10"/>
        <rFont val="Arial"/>
        <family val="2"/>
      </rPr>
      <t>Technical Notes</t>
    </r>
    <r>
      <rPr>
        <sz val="10"/>
        <rFont val="Arial"/>
        <family val="2"/>
      </rPr>
      <t xml:space="preserve"> document).</t>
    </r>
  </si>
  <si>
    <r>
      <t xml:space="preserve">7. If level 1 assessment calculations from this calculator are to be used to support an application for the development of a broiler chicken farm, please </t>
    </r>
    <r>
      <rPr>
        <b/>
        <sz val="10"/>
        <rFont val="Arial"/>
        <family val="2"/>
      </rPr>
      <t>print a copy</t>
    </r>
    <r>
      <rPr>
        <sz val="10"/>
        <rFont val="Arial"/>
        <family val="0"/>
      </rPr>
      <t xml:space="preserve"> once complete and </t>
    </r>
    <r>
      <rPr>
        <b/>
        <sz val="10"/>
        <rFont val="Arial"/>
        <family val="2"/>
      </rPr>
      <t>submit it with
    your development application</t>
    </r>
    <r>
      <rPr>
        <sz val="10"/>
        <rFont val="Arial"/>
        <family val="0"/>
      </rPr>
      <t xml:space="preserve"> as a supporting document.</t>
    </r>
  </si>
  <si>
    <t>Meat Chicken (Broiler) Farm Level 1 Odour Assessment Calculator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</si>
</sst>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409]h:mm:ss\ AM/PM"/>
    <numFmt numFmtId="166" formatCode="[$-C09]dddd\,\ d\ mmmm\ yyyy"/>
  </numFmts>
  <fonts count="16">
    <font>
      <sz val="10"/>
      <name val="Arial"/>
      <family val="0"/>
    </font>
    <font>
      <sz val="8"/>
      <name val="Tahoma"/>
      <family val="0"/>
    </font>
    <font>
      <b/>
      <sz val="8"/>
      <name val="Tahoma"/>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b/>
      <u val="single"/>
      <sz val="10"/>
      <color indexed="12"/>
      <name val="Comic Sans MS"/>
      <family val="4"/>
    </font>
    <font>
      <sz val="10"/>
      <name val="Comic Sans MS"/>
      <family val="4"/>
    </font>
    <font>
      <b/>
      <sz val="12"/>
      <name val="Arial"/>
      <family val="2"/>
    </font>
    <font>
      <b/>
      <sz val="16"/>
      <name val="Comic Sans MS"/>
      <family val="4"/>
    </font>
    <font>
      <b/>
      <u val="single"/>
      <sz val="14"/>
      <color indexed="12"/>
      <name val="Comic Sans MS"/>
      <family val="4"/>
    </font>
    <font>
      <sz val="9"/>
      <name val="Arial"/>
      <family val="0"/>
    </font>
    <font>
      <sz val="10"/>
      <color indexed="12"/>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51"/>
        <bgColor indexed="64"/>
      </patternFill>
    </fill>
    <fill>
      <patternFill patternType="solid">
        <fgColor indexed="9"/>
        <bgColor indexed="64"/>
      </patternFill>
    </fill>
  </fills>
  <borders count="32">
    <border>
      <left/>
      <right/>
      <top/>
      <bottom/>
      <diagonal/>
    </border>
    <border>
      <left style="mediumDashed">
        <color indexed="10"/>
      </left>
      <right>
        <color indexed="63"/>
      </right>
      <top style="mediumDashed">
        <color indexed="10"/>
      </top>
      <bottom>
        <color indexed="63"/>
      </bottom>
    </border>
    <border>
      <left>
        <color indexed="63"/>
      </left>
      <right style="mediumDashed">
        <color indexed="10"/>
      </right>
      <top style="mediumDashed">
        <color indexed="10"/>
      </top>
      <bottom>
        <color indexed="63"/>
      </bottom>
    </border>
    <border>
      <left style="mediumDashed">
        <color indexed="10"/>
      </left>
      <right>
        <color indexed="63"/>
      </right>
      <top>
        <color indexed="63"/>
      </top>
      <bottom>
        <color indexed="63"/>
      </bottom>
    </border>
    <border>
      <left>
        <color indexed="63"/>
      </left>
      <right style="mediumDashed">
        <color indexed="10"/>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color indexed="10"/>
      </left>
      <right style="medium">
        <color indexed="10"/>
      </right>
      <top style="medium">
        <color indexed="10"/>
      </top>
      <bottom style="medium">
        <color indexed="10"/>
      </bottom>
    </border>
    <border>
      <left style="mediumDashed">
        <color indexed="10"/>
      </left>
      <right>
        <color indexed="63"/>
      </right>
      <top>
        <color indexed="63"/>
      </top>
      <bottom style="mediumDashed">
        <color indexed="10"/>
      </bottom>
    </border>
    <border>
      <left>
        <color indexed="63"/>
      </left>
      <right>
        <color indexed="63"/>
      </right>
      <top>
        <color indexed="63"/>
      </top>
      <bottom style="mediumDashed">
        <color indexed="10"/>
      </bottom>
    </border>
    <border>
      <left>
        <color indexed="63"/>
      </left>
      <right style="mediumDashed">
        <color indexed="10"/>
      </right>
      <top>
        <color indexed="63"/>
      </top>
      <bottom style="mediumDashed">
        <color indexed="10"/>
      </bottom>
    </border>
    <border>
      <left style="thin"/>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color indexed="10"/>
      </top>
      <bottom style="medium">
        <color indexed="10"/>
      </bottom>
    </border>
    <border>
      <left>
        <color indexed="63"/>
      </left>
      <right>
        <color indexed="63"/>
      </right>
      <top style="mediumDashed">
        <color indexed="10"/>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0" fillId="2" borderId="1" xfId="0" applyFill="1" applyBorder="1" applyAlignment="1" applyProtection="1">
      <alignment/>
      <protection/>
    </xf>
    <xf numFmtId="0" fontId="0" fillId="2" borderId="2" xfId="0" applyFill="1" applyBorder="1" applyAlignment="1" applyProtection="1">
      <alignment/>
      <protection/>
    </xf>
    <xf numFmtId="0" fontId="0" fillId="2" borderId="0" xfId="0" applyFill="1" applyAlignment="1" applyProtection="1">
      <alignment/>
      <protection/>
    </xf>
    <xf numFmtId="0" fontId="0" fillId="0" borderId="0" xfId="0" applyAlignment="1" applyProtection="1">
      <alignment/>
      <protection/>
    </xf>
    <xf numFmtId="0" fontId="0" fillId="2" borderId="3" xfId="0" applyFill="1" applyBorder="1" applyAlignment="1" applyProtection="1">
      <alignment/>
      <protection/>
    </xf>
    <xf numFmtId="0" fontId="8" fillId="2" borderId="4" xfId="0" applyFont="1" applyFill="1" applyBorder="1" applyAlignment="1" applyProtection="1">
      <alignment horizontal="left" wrapText="1"/>
      <protection/>
    </xf>
    <xf numFmtId="0" fontId="8" fillId="2" borderId="0" xfId="0" applyFont="1" applyFill="1" applyAlignment="1" applyProtection="1">
      <alignment horizontal="left" wrapText="1"/>
      <protection/>
    </xf>
    <xf numFmtId="0" fontId="9" fillId="2" borderId="4" xfId="0" applyFont="1" applyFill="1" applyBorder="1" applyAlignment="1" applyProtection="1">
      <alignment wrapText="1"/>
      <protection/>
    </xf>
    <xf numFmtId="0" fontId="9" fillId="2" borderId="0" xfId="0" applyFont="1" applyFill="1" applyAlignment="1" applyProtection="1">
      <alignment wrapText="1"/>
      <protection/>
    </xf>
    <xf numFmtId="0" fontId="0" fillId="2" borderId="4" xfId="0" applyFill="1" applyBorder="1" applyAlignment="1" applyProtection="1">
      <alignment wrapText="1"/>
      <protection/>
    </xf>
    <xf numFmtId="0" fontId="0" fillId="2" borderId="0" xfId="0" applyFill="1" applyAlignment="1" applyProtection="1">
      <alignment wrapText="1"/>
      <protection/>
    </xf>
    <xf numFmtId="0" fontId="6" fillId="2" borderId="4" xfId="20" applyFont="1" applyFill="1" applyBorder="1" applyAlignment="1" applyProtection="1">
      <alignment wrapText="1"/>
      <protection/>
    </xf>
    <xf numFmtId="0" fontId="6" fillId="2" borderId="0" xfId="20" applyFont="1" applyFill="1" applyAlignment="1" applyProtection="1">
      <alignment wrapText="1"/>
      <protection/>
    </xf>
    <xf numFmtId="0" fontId="0" fillId="2" borderId="0" xfId="0" applyFill="1" applyBorder="1" applyAlignment="1" applyProtection="1">
      <alignment wrapText="1"/>
      <protection/>
    </xf>
    <xf numFmtId="0" fontId="0" fillId="2" borderId="0" xfId="0" applyFill="1" applyBorder="1" applyAlignment="1" applyProtection="1">
      <alignment horizontal="left" wrapText="1"/>
      <protection/>
    </xf>
    <xf numFmtId="0" fontId="0" fillId="2" borderId="4" xfId="0" applyFill="1" applyBorder="1" applyAlignment="1" applyProtection="1">
      <alignment horizontal="left" wrapText="1"/>
      <protection/>
    </xf>
    <xf numFmtId="0" fontId="0" fillId="2" borderId="5" xfId="0" applyFill="1" applyBorder="1" applyAlignment="1" applyProtection="1">
      <alignment/>
      <protection/>
    </xf>
    <xf numFmtId="0" fontId="0" fillId="2" borderId="4" xfId="0" applyFill="1" applyBorder="1" applyAlignment="1" applyProtection="1">
      <alignment/>
      <protection/>
    </xf>
    <xf numFmtId="0" fontId="0" fillId="2" borderId="0" xfId="0" applyFill="1" applyAlignment="1" applyProtection="1">
      <alignment horizontal="center"/>
      <protection/>
    </xf>
    <xf numFmtId="0" fontId="0" fillId="2" borderId="6" xfId="0" applyFill="1" applyBorder="1" applyAlignment="1" applyProtection="1">
      <alignment/>
      <protection/>
    </xf>
    <xf numFmtId="0" fontId="0" fillId="2" borderId="7" xfId="0" applyFill="1" applyBorder="1" applyAlignment="1" applyProtection="1">
      <alignment horizontal="right"/>
      <protection/>
    </xf>
    <xf numFmtId="0" fontId="0" fillId="2" borderId="8" xfId="0" applyFill="1" applyBorder="1" applyAlignment="1" applyProtection="1">
      <alignment horizontal="right"/>
      <protection/>
    </xf>
    <xf numFmtId="0" fontId="0" fillId="2" borderId="5" xfId="0" applyFill="1" applyBorder="1" applyAlignment="1" applyProtection="1">
      <alignment horizontal="left"/>
      <protection/>
    </xf>
    <xf numFmtId="0" fontId="0" fillId="2" borderId="6" xfId="0" applyFill="1" applyBorder="1" applyAlignment="1" applyProtection="1">
      <alignment horizontal="left"/>
      <protection/>
    </xf>
    <xf numFmtId="0" fontId="0" fillId="2" borderId="0" xfId="0" applyFill="1" applyBorder="1" applyAlignment="1" applyProtection="1">
      <alignment horizontal="left"/>
      <protection/>
    </xf>
    <xf numFmtId="0" fontId="0" fillId="2" borderId="0" xfId="0" applyFill="1" applyBorder="1" applyAlignment="1" applyProtection="1">
      <alignment horizontal="center"/>
      <protection/>
    </xf>
    <xf numFmtId="0" fontId="0" fillId="2" borderId="9" xfId="0" applyFill="1" applyBorder="1" applyAlignment="1" applyProtection="1">
      <alignment/>
      <protection/>
    </xf>
    <xf numFmtId="0" fontId="0" fillId="2" borderId="10" xfId="0" applyFill="1" applyBorder="1" applyAlignment="1" applyProtection="1">
      <alignment/>
      <protection/>
    </xf>
    <xf numFmtId="0" fontId="0" fillId="2" borderId="0" xfId="0" applyFill="1" applyBorder="1" applyAlignment="1" applyProtection="1">
      <alignment/>
      <protection/>
    </xf>
    <xf numFmtId="164" fontId="0" fillId="2" borderId="11" xfId="0" applyNumberFormat="1" applyFill="1" applyBorder="1" applyAlignment="1" applyProtection="1">
      <alignment horizontal="center"/>
      <protection/>
    </xf>
    <xf numFmtId="0" fontId="0" fillId="2" borderId="12" xfId="0" applyFill="1" applyBorder="1" applyAlignment="1" applyProtection="1">
      <alignment/>
      <protection/>
    </xf>
    <xf numFmtId="0" fontId="0" fillId="2" borderId="13" xfId="0" applyFill="1" applyBorder="1" applyAlignment="1" applyProtection="1">
      <alignment/>
      <protection/>
    </xf>
    <xf numFmtId="0" fontId="0" fillId="2" borderId="14" xfId="0" applyFill="1" applyBorder="1" applyAlignment="1" applyProtection="1">
      <alignment/>
      <protection/>
    </xf>
    <xf numFmtId="0" fontId="0" fillId="0" borderId="0" xfId="0" applyFont="1" applyAlignment="1" applyProtection="1">
      <alignment/>
      <protection/>
    </xf>
    <xf numFmtId="0" fontId="0" fillId="2" borderId="0" xfId="0" applyFill="1" applyBorder="1" applyAlignment="1" applyProtection="1">
      <alignment horizontal="center"/>
      <protection locked="0"/>
    </xf>
    <xf numFmtId="0" fontId="13" fillId="2" borderId="15" xfId="0" applyFont="1" applyFill="1" applyBorder="1" applyAlignment="1" applyProtection="1">
      <alignment horizontal="center"/>
      <protection/>
    </xf>
    <xf numFmtId="0" fontId="13" fillId="2" borderId="16" xfId="0" applyFont="1" applyFill="1" applyBorder="1" applyAlignment="1" applyProtection="1">
      <alignment horizontal="center"/>
      <protection/>
    </xf>
    <xf numFmtId="0" fontId="4" fillId="3" borderId="10" xfId="0" applyFont="1" applyFill="1" applyBorder="1" applyAlignment="1" applyProtection="1">
      <alignment horizontal="left"/>
      <protection/>
    </xf>
    <xf numFmtId="0" fontId="4" fillId="3" borderId="9" xfId="0" applyFont="1" applyFill="1" applyBorder="1" applyAlignment="1" applyProtection="1">
      <alignment horizontal="left"/>
      <protection/>
    </xf>
    <xf numFmtId="0" fontId="10" fillId="2" borderId="17" xfId="0" applyFont="1" applyFill="1" applyBorder="1" applyAlignment="1" applyProtection="1">
      <alignment horizontal="center" wrapText="1"/>
      <protection/>
    </xf>
    <xf numFmtId="0" fontId="10" fillId="2" borderId="18" xfId="0" applyFont="1" applyFill="1" applyBorder="1" applyAlignment="1" applyProtection="1">
      <alignment horizontal="center" wrapText="1"/>
      <protection/>
    </xf>
    <xf numFmtId="0" fontId="10" fillId="2" borderId="19" xfId="0" applyFont="1" applyFill="1" applyBorder="1" applyAlignment="1" applyProtection="1">
      <alignment horizontal="center" wrapText="1"/>
      <protection/>
    </xf>
    <xf numFmtId="0" fontId="0" fillId="2" borderId="20" xfId="0" applyFill="1" applyBorder="1" applyAlignment="1" applyProtection="1">
      <alignment horizontal="left"/>
      <protection/>
    </xf>
    <xf numFmtId="0" fontId="0" fillId="2" borderId="21" xfId="0" applyFill="1" applyBorder="1" applyAlignment="1" applyProtection="1">
      <alignment horizontal="left"/>
      <protection/>
    </xf>
    <xf numFmtId="0" fontId="0" fillId="2" borderId="22" xfId="0" applyFill="1" applyBorder="1" applyAlignment="1" applyProtection="1">
      <alignment horizontal="left"/>
      <protection/>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4" fillId="2" borderId="9" xfId="0" applyFont="1" applyFill="1" applyBorder="1" applyAlignment="1" applyProtection="1">
      <alignment horizontal="center"/>
      <protection/>
    </xf>
    <xf numFmtId="0" fontId="4" fillId="2" borderId="10" xfId="0" applyFont="1" applyFill="1" applyBorder="1" applyAlignment="1" applyProtection="1">
      <alignment horizontal="center"/>
      <protection/>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2" borderId="9" xfId="0" applyFill="1" applyBorder="1" applyAlignment="1" applyProtection="1">
      <alignment horizontal="center"/>
      <protection/>
    </xf>
    <xf numFmtId="0" fontId="0" fillId="2" borderId="10" xfId="0" applyFill="1" applyBorder="1" applyAlignment="1" applyProtection="1">
      <alignment horizontal="center"/>
      <protection/>
    </xf>
    <xf numFmtId="0" fontId="4" fillId="2" borderId="20" xfId="0" applyFont="1" applyFill="1" applyBorder="1" applyAlignment="1" applyProtection="1">
      <alignment horizontal="center"/>
      <protection/>
    </xf>
    <xf numFmtId="0" fontId="4" fillId="2" borderId="22" xfId="0" applyFont="1" applyFill="1" applyBorder="1" applyAlignment="1" applyProtection="1">
      <alignment horizontal="center"/>
      <protection/>
    </xf>
    <xf numFmtId="0" fontId="0" fillId="5" borderId="23" xfId="0" applyFill="1" applyBorder="1" applyAlignment="1" applyProtection="1">
      <alignment horizontal="center"/>
      <protection locked="0"/>
    </xf>
    <xf numFmtId="0" fontId="0" fillId="5" borderId="25" xfId="0" applyFill="1" applyBorder="1" applyAlignment="1" applyProtection="1">
      <alignment horizontal="center"/>
      <protection locked="0"/>
    </xf>
    <xf numFmtId="0" fontId="5" fillId="2" borderId="20" xfId="0" applyFont="1" applyFill="1" applyBorder="1" applyAlignment="1" applyProtection="1">
      <alignment horizontal="center" wrapText="1"/>
      <protection/>
    </xf>
    <xf numFmtId="0" fontId="5" fillId="2" borderId="22" xfId="0" applyFont="1" applyFill="1" applyBorder="1" applyAlignment="1" applyProtection="1">
      <alignment horizontal="center" wrapText="1"/>
      <protection/>
    </xf>
    <xf numFmtId="0" fontId="4" fillId="3" borderId="20" xfId="0" applyFont="1" applyFill="1" applyBorder="1" applyAlignment="1" applyProtection="1">
      <alignment horizontal="left"/>
      <protection/>
    </xf>
    <xf numFmtId="0" fontId="4" fillId="3" borderId="22" xfId="0" applyFont="1" applyFill="1" applyBorder="1" applyAlignment="1" applyProtection="1">
      <alignment horizontal="left"/>
      <protection/>
    </xf>
    <xf numFmtId="164" fontId="0" fillId="2" borderId="26" xfId="0" applyNumberFormat="1" applyFill="1" applyBorder="1" applyAlignment="1" applyProtection="1">
      <alignment horizontal="center"/>
      <protection/>
    </xf>
    <xf numFmtId="164" fontId="0" fillId="2" borderId="27" xfId="0" applyNumberFormat="1" applyFill="1" applyBorder="1" applyAlignment="1" applyProtection="1">
      <alignment horizontal="center"/>
      <protection/>
    </xf>
    <xf numFmtId="0" fontId="5" fillId="2" borderId="9" xfId="0" applyFont="1" applyFill="1" applyBorder="1" applyAlignment="1" applyProtection="1">
      <alignment horizontal="center"/>
      <protection/>
    </xf>
    <xf numFmtId="0" fontId="5" fillId="2" borderId="10" xfId="0" applyFont="1" applyFill="1" applyBorder="1" applyAlignment="1" applyProtection="1">
      <alignment horizontal="center"/>
      <protection/>
    </xf>
    <xf numFmtId="0" fontId="0" fillId="6" borderId="28" xfId="0" applyFill="1" applyBorder="1" applyAlignment="1" applyProtection="1">
      <alignment horizontal="center"/>
      <protection locked="0"/>
    </xf>
    <xf numFmtId="0" fontId="0" fillId="6" borderId="29" xfId="0" applyFill="1" applyBorder="1" applyAlignment="1" applyProtection="1">
      <alignment horizontal="center"/>
      <protection locked="0"/>
    </xf>
    <xf numFmtId="0" fontId="0" fillId="6" borderId="9" xfId="0" applyFill="1" applyBorder="1" applyAlignment="1" applyProtection="1">
      <alignment horizontal="left" wrapText="1"/>
      <protection/>
    </xf>
    <xf numFmtId="0" fontId="0" fillId="6" borderId="0" xfId="0" applyFill="1" applyBorder="1" applyAlignment="1" applyProtection="1">
      <alignment horizontal="left" wrapText="1"/>
      <protection/>
    </xf>
    <xf numFmtId="0" fontId="0" fillId="6" borderId="10" xfId="0" applyFill="1" applyBorder="1" applyAlignment="1" applyProtection="1">
      <alignment horizontal="left" wrapText="1"/>
      <protection/>
    </xf>
    <xf numFmtId="0" fontId="0" fillId="4" borderId="9" xfId="0" applyFill="1" applyBorder="1" applyAlignment="1" applyProtection="1">
      <alignment horizontal="left" wrapText="1"/>
      <protection/>
    </xf>
    <xf numFmtId="0" fontId="0" fillId="4" borderId="0" xfId="0" applyFill="1" applyBorder="1" applyAlignment="1" applyProtection="1">
      <alignment horizontal="left" wrapText="1"/>
      <protection/>
    </xf>
    <xf numFmtId="0" fontId="0" fillId="4" borderId="10" xfId="0" applyFill="1" applyBorder="1" applyAlignment="1" applyProtection="1">
      <alignment horizontal="left" wrapText="1"/>
      <protection/>
    </xf>
    <xf numFmtId="0" fontId="0" fillId="0" borderId="26" xfId="0" applyFill="1" applyBorder="1" applyAlignment="1" applyProtection="1">
      <alignment horizontal="left" wrapText="1"/>
      <protection/>
    </xf>
    <xf numFmtId="0" fontId="0" fillId="0" borderId="30" xfId="0" applyFill="1" applyBorder="1" applyAlignment="1" applyProtection="1">
      <alignment horizontal="left" wrapText="1"/>
      <protection/>
    </xf>
    <xf numFmtId="0" fontId="0" fillId="0" borderId="27" xfId="0" applyFill="1" applyBorder="1" applyAlignment="1" applyProtection="1">
      <alignment horizontal="left" wrapText="1"/>
      <protection/>
    </xf>
    <xf numFmtId="0" fontId="0" fillId="0" borderId="23" xfId="0" applyFill="1" applyBorder="1" applyAlignment="1" applyProtection="1">
      <alignment horizontal="left" wrapText="1"/>
      <protection/>
    </xf>
    <xf numFmtId="0" fontId="0" fillId="0" borderId="24" xfId="0" applyFill="1" applyBorder="1" applyAlignment="1" applyProtection="1">
      <alignment horizontal="left" wrapText="1"/>
      <protection/>
    </xf>
    <xf numFmtId="0" fontId="0" fillId="0" borderId="25" xfId="0" applyFill="1" applyBorder="1" applyAlignment="1" applyProtection="1">
      <alignment horizontal="left" wrapText="1"/>
      <protection/>
    </xf>
    <xf numFmtId="0" fontId="14" fillId="0" borderId="9" xfId="20" applyFont="1" applyFill="1" applyBorder="1" applyAlignment="1" applyProtection="1">
      <alignment horizontal="left" wrapText="1"/>
      <protection/>
    </xf>
    <xf numFmtId="0" fontId="6" fillId="0" borderId="0" xfId="20" applyFont="1" applyFill="1" applyBorder="1" applyAlignment="1" applyProtection="1">
      <alignment horizontal="left" wrapText="1"/>
      <protection/>
    </xf>
    <xf numFmtId="0" fontId="6" fillId="0" borderId="10" xfId="20" applyFont="1" applyFill="1" applyBorder="1" applyAlignment="1" applyProtection="1">
      <alignment horizontal="left" wrapText="1"/>
      <protection/>
    </xf>
    <xf numFmtId="0" fontId="0" fillId="3" borderId="9" xfId="0" applyFill="1" applyBorder="1" applyAlignment="1" applyProtection="1">
      <alignment horizontal="left" wrapText="1"/>
      <protection/>
    </xf>
    <xf numFmtId="0" fontId="0" fillId="3" borderId="0" xfId="0" applyFill="1" applyBorder="1" applyAlignment="1" applyProtection="1">
      <alignment horizontal="left" wrapText="1"/>
      <protection/>
    </xf>
    <xf numFmtId="0" fontId="0" fillId="3" borderId="10" xfId="0" applyFill="1" applyBorder="1" applyAlignment="1" applyProtection="1">
      <alignment horizontal="left" wrapText="1"/>
      <protection/>
    </xf>
    <xf numFmtId="0" fontId="0" fillId="5" borderId="9" xfId="0" applyFill="1" applyBorder="1" applyAlignment="1" applyProtection="1">
      <alignment horizontal="left" wrapText="1"/>
      <protection/>
    </xf>
    <xf numFmtId="0" fontId="0" fillId="5" borderId="0" xfId="0" applyFill="1" applyBorder="1" applyAlignment="1" applyProtection="1">
      <alignment horizontal="left" wrapText="1"/>
      <protection/>
    </xf>
    <xf numFmtId="0" fontId="0" fillId="5" borderId="10" xfId="0" applyFill="1" applyBorder="1" applyAlignment="1" applyProtection="1">
      <alignment horizontal="left" wrapText="1"/>
      <protection/>
    </xf>
    <xf numFmtId="0" fontId="0" fillId="7" borderId="9" xfId="0" applyFill="1" applyBorder="1" applyAlignment="1" applyProtection="1">
      <alignment horizontal="left" wrapText="1"/>
      <protection/>
    </xf>
    <xf numFmtId="0" fontId="0" fillId="7" borderId="0" xfId="0" applyFill="1" applyBorder="1" applyAlignment="1" applyProtection="1">
      <alignment horizontal="left" wrapText="1"/>
      <protection/>
    </xf>
    <xf numFmtId="0" fontId="0" fillId="7" borderId="10" xfId="0" applyFill="1" applyBorder="1" applyAlignment="1" applyProtection="1">
      <alignment horizontal="left" wrapText="1"/>
      <protection/>
    </xf>
    <xf numFmtId="0" fontId="0" fillId="0" borderId="23" xfId="0" applyFill="1" applyBorder="1" applyAlignment="1" applyProtection="1">
      <alignment horizontal="left"/>
      <protection/>
    </xf>
    <xf numFmtId="0" fontId="0" fillId="0" borderId="25" xfId="0" applyFill="1" applyBorder="1" applyAlignment="1" applyProtection="1">
      <alignment horizontal="left"/>
      <protection/>
    </xf>
    <xf numFmtId="0" fontId="0" fillId="2" borderId="23" xfId="0" applyFill="1" applyBorder="1" applyAlignment="1" applyProtection="1">
      <alignment horizontal="left"/>
      <protection/>
    </xf>
    <xf numFmtId="0" fontId="0" fillId="2" borderId="25" xfId="0" applyFill="1" applyBorder="1" applyAlignment="1" applyProtection="1">
      <alignment horizontal="left"/>
      <protection/>
    </xf>
    <xf numFmtId="0" fontId="0" fillId="2" borderId="23" xfId="0" applyNumberFormat="1" applyFill="1" applyBorder="1" applyAlignment="1" applyProtection="1">
      <alignment horizontal="left"/>
      <protection/>
    </xf>
    <xf numFmtId="0" fontId="0" fillId="2" borderId="25" xfId="0" applyNumberFormat="1" applyFill="1" applyBorder="1" applyAlignment="1" applyProtection="1">
      <alignment horizontal="left"/>
      <protection/>
    </xf>
    <xf numFmtId="0" fontId="10" fillId="2" borderId="20" xfId="0" applyFont="1" applyFill="1" applyBorder="1" applyAlignment="1" applyProtection="1">
      <alignment horizontal="center"/>
      <protection/>
    </xf>
    <xf numFmtId="0" fontId="10" fillId="2" borderId="22" xfId="0" applyFont="1" applyFill="1" applyBorder="1" applyAlignment="1" applyProtection="1">
      <alignment horizontal="center"/>
      <protection/>
    </xf>
    <xf numFmtId="0" fontId="0" fillId="2" borderId="23" xfId="0" applyFill="1" applyBorder="1" applyAlignment="1" applyProtection="1">
      <alignment horizontal="center"/>
      <protection/>
    </xf>
    <xf numFmtId="0" fontId="0" fillId="2" borderId="25" xfId="0" applyFill="1" applyBorder="1" applyAlignment="1" applyProtection="1">
      <alignment horizontal="center"/>
      <protection/>
    </xf>
    <xf numFmtId="0" fontId="11" fillId="2" borderId="31" xfId="0" applyFont="1" applyFill="1" applyBorder="1" applyAlignment="1" applyProtection="1">
      <alignment horizontal="center"/>
      <protection/>
    </xf>
    <xf numFmtId="0" fontId="12" fillId="0" borderId="20" xfId="0" applyFont="1" applyFill="1" applyBorder="1" applyAlignment="1" applyProtection="1">
      <alignment horizontal="left" wrapText="1"/>
      <protection/>
    </xf>
    <xf numFmtId="0" fontId="12" fillId="0" borderId="21" xfId="0" applyFont="1" applyFill="1" applyBorder="1" applyAlignment="1" applyProtection="1">
      <alignment horizontal="left" wrapText="1"/>
      <protection/>
    </xf>
    <xf numFmtId="0" fontId="12" fillId="0" borderId="22" xfId="0" applyFont="1" applyFill="1" applyBorder="1" applyAlignment="1" applyProtection="1">
      <alignment horizontal="left" wrapText="1"/>
      <protection/>
    </xf>
    <xf numFmtId="0" fontId="0" fillId="0" borderId="9"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10" xfId="0" applyFont="1" applyFill="1" applyBorder="1" applyAlignment="1" applyProtection="1">
      <alignment horizontal="left" wrapText="1"/>
      <protection/>
    </xf>
    <xf numFmtId="0" fontId="0" fillId="0" borderId="9" xfId="0"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10" xfId="0" applyFill="1" applyBorder="1" applyAlignment="1" applyProtection="1">
      <alignment horizontal="left" wrapText="1"/>
      <protection/>
    </xf>
    <xf numFmtId="0" fontId="0" fillId="2" borderId="20" xfId="0" applyFill="1" applyBorder="1" applyAlignment="1" applyProtection="1">
      <alignment horizontal="left" vertical="center"/>
      <protection/>
    </xf>
    <xf numFmtId="0" fontId="0" fillId="2" borderId="21" xfId="0" applyFill="1" applyBorder="1" applyAlignment="1" applyProtection="1">
      <alignment horizontal="left" vertical="center"/>
      <protection/>
    </xf>
    <xf numFmtId="0" fontId="0" fillId="2" borderId="22" xfId="0" applyFill="1" applyBorder="1" applyAlignment="1" applyProtection="1">
      <alignment horizontal="lef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vironment.nsw.gov.au/resources/air/20060441note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O103"/>
  <sheetViews>
    <sheetView tabSelected="1" zoomScale="91" zoomScaleNormal="91" workbookViewId="0" topLeftCell="A1">
      <selection activeCell="B4" sqref="B4:G4"/>
    </sheetView>
  </sheetViews>
  <sheetFormatPr defaultColWidth="9.140625" defaultRowHeight="12.75"/>
  <cols>
    <col min="1" max="1" width="2.57421875" style="3" customWidth="1"/>
    <col min="2" max="2" width="33.57421875" style="4" customWidth="1"/>
    <col min="3" max="3" width="92.421875" style="4" customWidth="1"/>
    <col min="4" max="4" width="5.28125" style="4" hidden="1" customWidth="1"/>
    <col min="5" max="5" width="5.28125" style="4" customWidth="1"/>
    <col min="6" max="7" width="20.421875" style="4" customWidth="1"/>
    <col min="8" max="8" width="2.7109375" style="4" customWidth="1"/>
    <col min="9" max="9" width="23.421875" style="4" customWidth="1"/>
    <col min="10" max="10" width="2.7109375" style="4" customWidth="1"/>
    <col min="11" max="11" width="33.28125" style="4" customWidth="1"/>
    <col min="12" max="16384" width="9.140625" style="4" customWidth="1"/>
  </cols>
  <sheetData>
    <row r="1" spans="1:41" ht="25.5" thickBot="1">
      <c r="A1" s="1"/>
      <c r="B1" s="109" t="s">
        <v>78</v>
      </c>
      <c r="C1" s="109"/>
      <c r="D1" s="109"/>
      <c r="E1" s="109"/>
      <c r="F1" s="109"/>
      <c r="G1" s="109"/>
      <c r="H1" s="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22.5">
      <c r="A2" s="5"/>
      <c r="B2" s="110" t="s">
        <v>37</v>
      </c>
      <c r="C2" s="111"/>
      <c r="D2" s="111"/>
      <c r="E2" s="111"/>
      <c r="F2" s="111"/>
      <c r="G2" s="112"/>
      <c r="H2" s="6"/>
      <c r="I2" s="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ht="15" customHeight="1">
      <c r="A3" s="5"/>
      <c r="B3" s="113" t="s">
        <v>55</v>
      </c>
      <c r="C3" s="114"/>
      <c r="D3" s="114"/>
      <c r="E3" s="114"/>
      <c r="F3" s="114"/>
      <c r="G3" s="115"/>
      <c r="H3" s="8"/>
      <c r="I3" s="9"/>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12.75" customHeight="1">
      <c r="A4" s="5"/>
      <c r="B4" s="116" t="s">
        <v>71</v>
      </c>
      <c r="C4" s="117"/>
      <c r="D4" s="117"/>
      <c r="E4" s="117"/>
      <c r="F4" s="117"/>
      <c r="G4" s="118"/>
      <c r="H4" s="10"/>
      <c r="I4" s="11"/>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ht="12.75" customHeight="1">
      <c r="A5" s="5"/>
      <c r="B5" s="87" t="s">
        <v>73</v>
      </c>
      <c r="C5" s="88"/>
      <c r="D5" s="88"/>
      <c r="E5" s="88"/>
      <c r="F5" s="88"/>
      <c r="G5" s="89"/>
      <c r="H5" s="12"/>
      <c r="I5" s="1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1:41" ht="12.75" customHeight="1">
      <c r="A6" s="5"/>
      <c r="B6" s="90" t="s">
        <v>75</v>
      </c>
      <c r="C6" s="91"/>
      <c r="D6" s="91"/>
      <c r="E6" s="91"/>
      <c r="F6" s="91"/>
      <c r="G6" s="92"/>
      <c r="H6" s="10"/>
      <c r="I6" s="11"/>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12.75" customHeight="1">
      <c r="A7" s="5"/>
      <c r="B7" s="93" t="s">
        <v>38</v>
      </c>
      <c r="C7" s="94"/>
      <c r="D7" s="94"/>
      <c r="E7" s="94"/>
      <c r="F7" s="94"/>
      <c r="G7" s="95"/>
      <c r="H7" s="10"/>
      <c r="I7" s="11"/>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ht="12.75" customHeight="1">
      <c r="A8" s="5"/>
      <c r="B8" s="96" t="s">
        <v>39</v>
      </c>
      <c r="C8" s="97"/>
      <c r="D8" s="97"/>
      <c r="E8" s="97"/>
      <c r="F8" s="97"/>
      <c r="G8" s="98"/>
      <c r="H8" s="10"/>
      <c r="I8" s="14"/>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3.5" customHeight="1">
      <c r="A9" s="5"/>
      <c r="B9" s="75" t="s">
        <v>72</v>
      </c>
      <c r="C9" s="76"/>
      <c r="D9" s="76"/>
      <c r="E9" s="76"/>
      <c r="F9" s="76"/>
      <c r="G9" s="77"/>
      <c r="H9" s="10"/>
      <c r="I9" s="14"/>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3.5" customHeight="1" thickBot="1">
      <c r="A10" s="5"/>
      <c r="B10" s="78" t="s">
        <v>36</v>
      </c>
      <c r="C10" s="79"/>
      <c r="D10" s="79"/>
      <c r="E10" s="79"/>
      <c r="F10" s="79"/>
      <c r="G10" s="80"/>
      <c r="H10" s="10"/>
      <c r="I10" s="14"/>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39" customHeight="1" thickBot="1">
      <c r="A11" s="5"/>
      <c r="B11" s="81" t="s">
        <v>76</v>
      </c>
      <c r="C11" s="82"/>
      <c r="D11" s="82"/>
      <c r="E11" s="82"/>
      <c r="F11" s="82"/>
      <c r="G11" s="83"/>
      <c r="H11" s="10"/>
      <c r="I11" s="14"/>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25.5" customHeight="1" thickBot="1">
      <c r="A12" s="5"/>
      <c r="B12" s="84" t="s">
        <v>77</v>
      </c>
      <c r="C12" s="85"/>
      <c r="D12" s="85"/>
      <c r="E12" s="85"/>
      <c r="F12" s="85"/>
      <c r="G12" s="86"/>
      <c r="H12" s="10"/>
      <c r="I12" s="14"/>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4.25" customHeight="1" thickBot="1">
      <c r="A13" s="5"/>
      <c r="B13" s="15"/>
      <c r="C13" s="15"/>
      <c r="D13" s="15"/>
      <c r="E13" s="15"/>
      <c r="F13" s="15"/>
      <c r="G13" s="15"/>
      <c r="H13" s="16"/>
      <c r="I13" s="15"/>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5" customHeight="1" thickBot="1">
      <c r="A14" s="5"/>
      <c r="B14" s="40" t="s">
        <v>74</v>
      </c>
      <c r="C14" s="41"/>
      <c r="D14" s="41"/>
      <c r="E14" s="41"/>
      <c r="F14" s="41"/>
      <c r="G14" s="42"/>
      <c r="H14" s="16"/>
      <c r="I14" s="15"/>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ht="13.5" thickBot="1">
      <c r="A15" s="5"/>
      <c r="B15" s="17" t="s">
        <v>40</v>
      </c>
      <c r="C15" s="52"/>
      <c r="D15" s="53"/>
      <c r="E15" s="53"/>
      <c r="F15" s="53"/>
      <c r="G15" s="54"/>
      <c r="H15" s="18"/>
      <c r="I15" s="3"/>
      <c r="J15" s="19"/>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3.5" customHeight="1" thickBot="1">
      <c r="A16" s="5"/>
      <c r="B16" s="17" t="s">
        <v>42</v>
      </c>
      <c r="C16" s="52"/>
      <c r="D16" s="53"/>
      <c r="E16" s="53"/>
      <c r="F16" s="53"/>
      <c r="G16" s="54"/>
      <c r="H16" s="18"/>
      <c r="I16" s="3"/>
      <c r="J16" s="19"/>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2.75">
      <c r="A17" s="5"/>
      <c r="B17" s="20" t="s">
        <v>41</v>
      </c>
      <c r="C17" s="119"/>
      <c r="D17" s="120"/>
      <c r="E17" s="120"/>
      <c r="F17" s="120"/>
      <c r="G17" s="121"/>
      <c r="H17" s="18"/>
      <c r="I17" s="3"/>
      <c r="J17" s="19"/>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2.75">
      <c r="A18" s="5"/>
      <c r="B18" s="21" t="s">
        <v>43</v>
      </c>
      <c r="C18" s="46"/>
      <c r="D18" s="47"/>
      <c r="E18" s="47"/>
      <c r="F18" s="47"/>
      <c r="G18" s="48"/>
      <c r="H18" s="18"/>
      <c r="I18" s="3"/>
      <c r="J18" s="19"/>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ht="12.75">
      <c r="A19" s="5"/>
      <c r="B19" s="21" t="s">
        <v>44</v>
      </c>
      <c r="C19" s="46"/>
      <c r="D19" s="47"/>
      <c r="E19" s="47"/>
      <c r="F19" s="47"/>
      <c r="G19" s="48"/>
      <c r="H19" s="18"/>
      <c r="I19" s="3"/>
      <c r="J19" s="19"/>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ht="13.5" customHeight="1">
      <c r="A20" s="5"/>
      <c r="B20" s="21" t="s">
        <v>45</v>
      </c>
      <c r="C20" s="46"/>
      <c r="D20" s="47"/>
      <c r="E20" s="47"/>
      <c r="F20" s="47"/>
      <c r="G20" s="48"/>
      <c r="H20" s="18"/>
      <c r="I20" s="3"/>
      <c r="J20" s="19"/>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3.5" customHeight="1" thickBot="1">
      <c r="A21" s="5"/>
      <c r="B21" s="22" t="s">
        <v>46</v>
      </c>
      <c r="C21" s="49"/>
      <c r="D21" s="50"/>
      <c r="E21" s="50"/>
      <c r="F21" s="50"/>
      <c r="G21" s="51"/>
      <c r="H21" s="18"/>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ht="13.5" customHeight="1" thickBot="1">
      <c r="A22" s="5"/>
      <c r="B22" s="23" t="s">
        <v>47</v>
      </c>
      <c r="C22" s="52"/>
      <c r="D22" s="53"/>
      <c r="E22" s="53"/>
      <c r="F22" s="53"/>
      <c r="G22" s="54"/>
      <c r="H22" s="18"/>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ht="12.75">
      <c r="A23" s="5"/>
      <c r="B23" s="24" t="s">
        <v>50</v>
      </c>
      <c r="C23" s="43"/>
      <c r="D23" s="44"/>
      <c r="E23" s="44"/>
      <c r="F23" s="44"/>
      <c r="G23" s="45"/>
      <c r="H23" s="18"/>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2.75">
      <c r="A24" s="5"/>
      <c r="B24" s="21" t="s">
        <v>48</v>
      </c>
      <c r="C24" s="46"/>
      <c r="D24" s="47"/>
      <c r="E24" s="47"/>
      <c r="F24" s="47"/>
      <c r="G24" s="48"/>
      <c r="H24" s="18"/>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3.5" thickBot="1">
      <c r="A25" s="5"/>
      <c r="B25" s="22" t="s">
        <v>49</v>
      </c>
      <c r="C25" s="49"/>
      <c r="D25" s="50"/>
      <c r="E25" s="50"/>
      <c r="F25" s="50"/>
      <c r="G25" s="51"/>
      <c r="H25" s="18"/>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3.5" thickBot="1">
      <c r="A26" s="5"/>
      <c r="B26" s="23" t="s">
        <v>51</v>
      </c>
      <c r="C26" s="52"/>
      <c r="D26" s="53"/>
      <c r="E26" s="53"/>
      <c r="F26" s="53"/>
      <c r="G26" s="54"/>
      <c r="H26" s="18"/>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3.5" thickBot="1">
      <c r="A27" s="5"/>
      <c r="B27" s="23" t="s">
        <v>52</v>
      </c>
      <c r="C27" s="52"/>
      <c r="D27" s="53"/>
      <c r="E27" s="53"/>
      <c r="F27" s="53"/>
      <c r="G27" s="54"/>
      <c r="H27" s="18"/>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3.5" thickBot="1">
      <c r="A28" s="5"/>
      <c r="B28" s="23" t="s">
        <v>53</v>
      </c>
      <c r="C28" s="52"/>
      <c r="D28" s="53"/>
      <c r="E28" s="53"/>
      <c r="F28" s="53"/>
      <c r="G28" s="54"/>
      <c r="H28" s="18"/>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8" s="3" customFormat="1" ht="13.5" thickBot="1">
      <c r="A29" s="5"/>
      <c r="B29" s="25"/>
      <c r="C29" s="26"/>
      <c r="D29" s="26"/>
      <c r="E29" s="26"/>
      <c r="F29" s="26"/>
      <c r="G29" s="26"/>
      <c r="H29" s="18"/>
    </row>
    <row r="30" spans="1:41" ht="15.75">
      <c r="A30" s="5"/>
      <c r="B30" s="105" t="s">
        <v>54</v>
      </c>
      <c r="C30" s="106"/>
      <c r="D30" s="26"/>
      <c r="E30" s="26"/>
      <c r="F30" s="61" t="s">
        <v>68</v>
      </c>
      <c r="G30" s="62"/>
      <c r="H30" s="18"/>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ht="12.75">
      <c r="A31" s="5"/>
      <c r="B31" s="27"/>
      <c r="C31" s="28"/>
      <c r="D31" s="29"/>
      <c r="E31" s="29"/>
      <c r="F31" s="59" t="s">
        <v>30</v>
      </c>
      <c r="G31" s="60"/>
      <c r="H31" s="18"/>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3.5" thickBot="1">
      <c r="A32" s="5"/>
      <c r="B32" s="27"/>
      <c r="C32" s="28"/>
      <c r="D32" s="29"/>
      <c r="E32" s="29"/>
      <c r="F32" s="63">
        <v>50000</v>
      </c>
      <c r="G32" s="64"/>
      <c r="H32" s="18"/>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1:41" ht="13.5" thickBot="1">
      <c r="A33" s="5"/>
      <c r="B33" s="59" t="s">
        <v>0</v>
      </c>
      <c r="C33" s="60"/>
      <c r="D33" s="26">
        <f>D37*D39*D41*D43*D45</f>
        <v>0</v>
      </c>
      <c r="E33" s="26">
        <f>D33</f>
        <v>0</v>
      </c>
      <c r="F33" s="29"/>
      <c r="G33" s="29"/>
      <c r="H33" s="18"/>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1:41" ht="25.5" customHeight="1">
      <c r="A34" s="5"/>
      <c r="B34" s="27"/>
      <c r="C34" s="28"/>
      <c r="D34" s="29"/>
      <c r="E34" s="29"/>
      <c r="F34" s="65" t="s">
        <v>31</v>
      </c>
      <c r="G34" s="66"/>
      <c r="H34" s="18"/>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1:41" ht="12.75">
      <c r="A35" s="5"/>
      <c r="B35" s="59"/>
      <c r="C35" s="60"/>
      <c r="D35" s="26"/>
      <c r="E35" s="26"/>
      <c r="F35" s="55" t="s">
        <v>32</v>
      </c>
      <c r="G35" s="56"/>
      <c r="H35" s="18"/>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spans="1:41" ht="13.5" thickBot="1">
      <c r="A36" s="5"/>
      <c r="B36" s="107"/>
      <c r="C36" s="108"/>
      <c r="D36" s="26" t="s">
        <v>4</v>
      </c>
      <c r="E36" s="26"/>
      <c r="F36" s="59" t="s">
        <v>33</v>
      </c>
      <c r="G36" s="60"/>
      <c r="H36" s="18"/>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row r="37" spans="1:41" ht="12.75">
      <c r="A37" s="5"/>
      <c r="B37" s="67" t="s">
        <v>1</v>
      </c>
      <c r="C37" s="68"/>
      <c r="D37" s="26">
        <f>VLOOKUP(D38,'Drop down lists'!B2:C5,2)</f>
        <v>0</v>
      </c>
      <c r="E37" s="26">
        <f>D37</f>
        <v>0</v>
      </c>
      <c r="F37" s="73">
        <v>1000</v>
      </c>
      <c r="G37" s="74"/>
      <c r="H37" s="18"/>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ht="16.5" customHeight="1" thickBot="1">
      <c r="A38" s="5"/>
      <c r="B38" s="103"/>
      <c r="C38" s="104"/>
      <c r="D38" s="35">
        <v>1</v>
      </c>
      <c r="E38" s="35"/>
      <c r="F38" s="37" t="s">
        <v>69</v>
      </c>
      <c r="G38" s="36" t="s">
        <v>70</v>
      </c>
      <c r="H38" s="18"/>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3.5" thickBot="1">
      <c r="A39" s="5"/>
      <c r="B39" s="67" t="s">
        <v>26</v>
      </c>
      <c r="C39" s="68"/>
      <c r="D39" s="26">
        <f>VLOOKUP(D40,'Drop down lists'!E2:F9,2)</f>
        <v>0</v>
      </c>
      <c r="E39" s="26">
        <f>D39</f>
        <v>0</v>
      </c>
      <c r="F39" s="30" t="e">
        <f>((F37/D33)^1.4)*22000/F32</f>
        <v>#DIV/0!</v>
      </c>
      <c r="G39" s="30" t="e">
        <f>((F37/D33)^1.4)</f>
        <v>#DIV/0!</v>
      </c>
      <c r="H39" s="18"/>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ht="16.5" customHeight="1" thickBot="1">
      <c r="A40" s="5"/>
      <c r="B40" s="101"/>
      <c r="C40" s="102"/>
      <c r="D40" s="35">
        <v>1</v>
      </c>
      <c r="E40" s="35"/>
      <c r="F40" s="29"/>
      <c r="G40" s="29"/>
      <c r="H40" s="18"/>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ht="13.5" customHeight="1">
      <c r="A41" s="5"/>
      <c r="B41" s="67" t="s">
        <v>27</v>
      </c>
      <c r="C41" s="68"/>
      <c r="D41" s="26">
        <f>VLOOKUP(D42,'Drop down lists'!H2:I7,2)</f>
        <v>0</v>
      </c>
      <c r="E41" s="26">
        <f>D41</f>
        <v>0</v>
      </c>
      <c r="F41" s="65" t="s">
        <v>56</v>
      </c>
      <c r="G41" s="66"/>
      <c r="H41" s="18"/>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41" ht="16.5" customHeight="1" thickBot="1">
      <c r="A42" s="5"/>
      <c r="B42" s="101"/>
      <c r="C42" s="102"/>
      <c r="D42" s="35">
        <v>1</v>
      </c>
      <c r="E42" s="35"/>
      <c r="F42" s="71" t="s">
        <v>57</v>
      </c>
      <c r="G42" s="72"/>
      <c r="H42" s="18"/>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ht="12.75">
      <c r="A43" s="5"/>
      <c r="B43" s="67" t="s">
        <v>28</v>
      </c>
      <c r="C43" s="68"/>
      <c r="D43" s="26">
        <f>VLOOKUP(D44,'Drop down lists'!K2:L7,2)</f>
        <v>0</v>
      </c>
      <c r="E43" s="26">
        <f>D43</f>
        <v>0</v>
      </c>
      <c r="F43" s="55" t="s">
        <v>34</v>
      </c>
      <c r="G43" s="56"/>
      <c r="H43" s="18"/>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ht="16.5" customHeight="1" thickBot="1">
      <c r="A44" s="5"/>
      <c r="B44" s="99"/>
      <c r="C44" s="100"/>
      <c r="D44" s="35">
        <v>1</v>
      </c>
      <c r="E44" s="35"/>
      <c r="F44" s="57">
        <v>8</v>
      </c>
      <c r="G44" s="58"/>
      <c r="H44" s="18"/>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ht="13.5" thickBot="1">
      <c r="A45" s="5"/>
      <c r="B45" s="39" t="s">
        <v>29</v>
      </c>
      <c r="C45" s="38"/>
      <c r="D45" s="26">
        <f>VLOOKUP(D46,'Drop down lists'!N2:O5,2)</f>
        <v>0</v>
      </c>
      <c r="E45" s="26">
        <f>D45</f>
        <v>0</v>
      </c>
      <c r="F45" s="59" t="s">
        <v>35</v>
      </c>
      <c r="G45" s="60"/>
      <c r="H45" s="18"/>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16.5" customHeight="1" thickBot="1">
      <c r="A46" s="5"/>
      <c r="B46" s="99"/>
      <c r="C46" s="100"/>
      <c r="D46" s="35">
        <v>1</v>
      </c>
      <c r="E46" s="35"/>
      <c r="F46" s="69">
        <f>((F44*F32/22000)^0.71)*D33</f>
        <v>0</v>
      </c>
      <c r="G46" s="70"/>
      <c r="H46" s="18"/>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13.5" thickBot="1">
      <c r="A47" s="31"/>
      <c r="B47" s="32"/>
      <c r="C47" s="32"/>
      <c r="D47" s="32"/>
      <c r="E47" s="32"/>
      <c r="F47" s="32"/>
      <c r="G47" s="32"/>
      <c r="H47" s="3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2.7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2:41" ht="12.7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2.7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2:41" ht="12.7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2.7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2:41" ht="12.7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2.7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2.7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2.7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2.7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2.7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2.7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2.7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2.7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2.7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2.7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2:41" ht="12.7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2:41" ht="12.7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2:41" ht="12.7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2:41" ht="12.7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2:41" ht="12.7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2:41" ht="12.7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2:41" ht="12.7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2:41" ht="12.7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2:41" ht="12.7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2:41" ht="12.7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2:41" ht="12.7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2:41" ht="12.7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2:41" ht="12.7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2:41" ht="12.7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2:41" ht="12.7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2:41" ht="12.7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2:41" ht="12.7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2:41" ht="12.7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2:41" ht="12.7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2:41" ht="12.7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2:41" ht="12.7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2:41" ht="12.7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2:41" ht="12.7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2:41" ht="12.7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2:41" ht="12.7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2:41" ht="12.7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2:41" ht="12.7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2:41" ht="12.7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2:41" ht="12.7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2:41" ht="12.7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2:41" ht="12.7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2:41" ht="12.7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2:41" ht="12.7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2:41" ht="12.7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2:41" ht="12.7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2:41" ht="12.7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2:41" ht="12.7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2:41" ht="12.7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2:41" ht="12.7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2:41" ht="12.7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sheetData>
  <sheetProtection password="9BA3" sheet="1" objects="1" scenarios="1"/>
  <protectedRanges>
    <protectedRange sqref="F44:G44" name="Range8"/>
    <protectedRange sqref="F32:G32" name="Range6"/>
    <protectedRange sqref="B44" name="Range4"/>
    <protectedRange sqref="B40" name="Range2"/>
    <protectedRange sqref="B38" name="Range1"/>
    <protectedRange sqref="B42" name="Range3"/>
    <protectedRange sqref="B46" name="Range5"/>
    <protectedRange sqref="F37:G37" name="Range7"/>
  </protectedRanges>
  <mergeCells count="53">
    <mergeCell ref="C27:G27"/>
    <mergeCell ref="C28:G28"/>
    <mergeCell ref="B1:G1"/>
    <mergeCell ref="B2:G2"/>
    <mergeCell ref="B3:G3"/>
    <mergeCell ref="B4:G4"/>
    <mergeCell ref="C15:G15"/>
    <mergeCell ref="C16:G16"/>
    <mergeCell ref="C17:G17"/>
    <mergeCell ref="C18:G18"/>
    <mergeCell ref="B30:C30"/>
    <mergeCell ref="B33:C33"/>
    <mergeCell ref="B35:C35"/>
    <mergeCell ref="B36:C36"/>
    <mergeCell ref="B46:C46"/>
    <mergeCell ref="B42:C42"/>
    <mergeCell ref="B44:C44"/>
    <mergeCell ref="B37:C37"/>
    <mergeCell ref="B38:C38"/>
    <mergeCell ref="B39:C39"/>
    <mergeCell ref="B40:C40"/>
    <mergeCell ref="B5:G5"/>
    <mergeCell ref="B6:G6"/>
    <mergeCell ref="B7:G7"/>
    <mergeCell ref="B8:G8"/>
    <mergeCell ref="B9:G9"/>
    <mergeCell ref="B10:G10"/>
    <mergeCell ref="B11:G11"/>
    <mergeCell ref="B12:G12"/>
    <mergeCell ref="F46:G46"/>
    <mergeCell ref="F35:G35"/>
    <mergeCell ref="F36:G36"/>
    <mergeCell ref="F41:G41"/>
    <mergeCell ref="F42:G42"/>
    <mergeCell ref="F37:G37"/>
    <mergeCell ref="C26:G26"/>
    <mergeCell ref="F43:G43"/>
    <mergeCell ref="F44:G44"/>
    <mergeCell ref="F45:G45"/>
    <mergeCell ref="F30:G30"/>
    <mergeCell ref="F31:G31"/>
    <mergeCell ref="F32:G32"/>
    <mergeCell ref="F34:G34"/>
    <mergeCell ref="B41:C41"/>
    <mergeCell ref="B43:C43"/>
    <mergeCell ref="B14:G14"/>
    <mergeCell ref="C23:G23"/>
    <mergeCell ref="C24:G24"/>
    <mergeCell ref="C25:G25"/>
    <mergeCell ref="C19:G19"/>
    <mergeCell ref="C20:G20"/>
    <mergeCell ref="C21:G21"/>
    <mergeCell ref="C22:G22"/>
  </mergeCells>
  <dataValidations count="5">
    <dataValidation allowBlank="1" showErrorMessage="1" sqref="B38:C38"/>
    <dataValidation allowBlank="1" showErrorMessage="1" promptTitle="S2" prompt="Select appropriate receptor type" sqref="B40:C40"/>
    <dataValidation allowBlank="1" showErrorMessage="1" promptTitle="S3" prompt="Select most approprate terrain descriptor" sqref="B42:C42"/>
    <dataValidation allowBlank="1" showErrorMessage="1" promptTitle="S4" prompt="Select most appropraite vegetation description" sqref="B44:C44"/>
    <dataValidation allowBlank="1" showErrorMessage="1" promptTitle="S5" prompt="Select most appropriate wind factor" sqref="B46:C46"/>
  </dataValidations>
  <hyperlinks>
    <hyperlink ref="B5" r:id="rId1" display="http://www.environment.nsw.gov.au/resources/air/20060441notes.pdf"/>
  </hyperlinks>
  <printOptions gridLines="1" horizontalCentered="1"/>
  <pageMargins left="0.7480314960629921" right="0.7480314960629921" top="0.984251968503937" bottom="0.984251968503937" header="0.5118110236220472" footer="0.5118110236220472"/>
  <pageSetup fitToHeight="1" fitToWidth="1"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sheetPr codeName="Sheet2"/>
  <dimension ref="A1:O9"/>
  <sheetViews>
    <sheetView workbookViewId="0" topLeftCell="A1">
      <selection activeCell="A6" sqref="A6"/>
    </sheetView>
  </sheetViews>
  <sheetFormatPr defaultColWidth="9.140625" defaultRowHeight="12.75"/>
  <cols>
    <col min="1" max="1" width="39.57421875" style="4" customWidth="1"/>
    <col min="2" max="2" width="6.140625" style="4" customWidth="1"/>
    <col min="3" max="3" width="9.140625" style="4" customWidth="1"/>
    <col min="4" max="4" width="30.8515625" style="4" customWidth="1"/>
    <col min="5" max="5" width="6.421875" style="4" customWidth="1"/>
    <col min="6" max="6" width="9.140625" style="4" customWidth="1"/>
    <col min="7" max="7" width="126.8515625" style="4" customWidth="1"/>
    <col min="8" max="9" width="9.140625" style="4" customWidth="1"/>
    <col min="10" max="10" width="101.140625" style="4" customWidth="1"/>
    <col min="11" max="11" width="8.00390625" style="4" customWidth="1"/>
    <col min="12" max="12" width="9.140625" style="4" customWidth="1"/>
    <col min="13" max="13" width="36.8515625" style="4" customWidth="1"/>
    <col min="14" max="14" width="8.28125" style="4" customWidth="1"/>
    <col min="15" max="16384" width="9.140625" style="4" customWidth="1"/>
  </cols>
  <sheetData>
    <row r="1" spans="1:15" ht="12.75">
      <c r="A1" s="4" t="s">
        <v>21</v>
      </c>
      <c r="C1" s="4" t="s">
        <v>4</v>
      </c>
      <c r="D1" s="4" t="s">
        <v>22</v>
      </c>
      <c r="F1" s="4" t="s">
        <v>4</v>
      </c>
      <c r="G1" s="4" t="s">
        <v>23</v>
      </c>
      <c r="I1" s="4" t="s">
        <v>4</v>
      </c>
      <c r="J1" s="4" t="s">
        <v>24</v>
      </c>
      <c r="L1" s="4" t="s">
        <v>4</v>
      </c>
      <c r="M1" s="4" t="s">
        <v>25</v>
      </c>
      <c r="O1" s="4" t="s">
        <v>4</v>
      </c>
    </row>
    <row r="2" spans="1:15" ht="12.75">
      <c r="A2" s="34" t="s">
        <v>2</v>
      </c>
      <c r="B2" s="34">
        <v>1</v>
      </c>
      <c r="C2" s="4">
        <v>0</v>
      </c>
      <c r="D2" s="34" t="s">
        <v>7</v>
      </c>
      <c r="E2" s="34">
        <v>1</v>
      </c>
      <c r="F2" s="4">
        <v>0</v>
      </c>
      <c r="G2" s="34" t="s">
        <v>15</v>
      </c>
      <c r="H2" s="34">
        <v>1</v>
      </c>
      <c r="I2" s="4">
        <v>0</v>
      </c>
      <c r="J2" s="34" t="s">
        <v>17</v>
      </c>
      <c r="K2" s="34">
        <v>1</v>
      </c>
      <c r="L2" s="4">
        <v>0</v>
      </c>
      <c r="M2" s="34" t="s">
        <v>20</v>
      </c>
      <c r="N2" s="34">
        <v>1</v>
      </c>
      <c r="O2" s="4">
        <v>0</v>
      </c>
    </row>
    <row r="3" spans="1:15" ht="12.75">
      <c r="A3" s="34" t="s">
        <v>5</v>
      </c>
      <c r="B3" s="34">
        <v>2</v>
      </c>
      <c r="C3" s="4">
        <v>690</v>
      </c>
      <c r="D3" s="34" t="s">
        <v>14</v>
      </c>
      <c r="E3" s="34">
        <v>2</v>
      </c>
      <c r="F3" s="4">
        <v>0.05</v>
      </c>
      <c r="G3" s="34" t="s">
        <v>58</v>
      </c>
      <c r="H3" s="34">
        <v>2</v>
      </c>
      <c r="I3" s="4">
        <v>0.7</v>
      </c>
      <c r="J3" s="34" t="s">
        <v>59</v>
      </c>
      <c r="K3" s="34">
        <v>2</v>
      </c>
      <c r="L3" s="4">
        <v>0.5</v>
      </c>
      <c r="M3" s="34" t="s">
        <v>67</v>
      </c>
      <c r="N3" s="34">
        <v>2</v>
      </c>
      <c r="O3" s="4">
        <v>0.7</v>
      </c>
    </row>
    <row r="4" spans="1:15" ht="12.75">
      <c r="A4" s="34" t="s">
        <v>6</v>
      </c>
      <c r="B4" s="34">
        <v>3</v>
      </c>
      <c r="C4" s="4">
        <v>690</v>
      </c>
      <c r="D4" s="34" t="s">
        <v>13</v>
      </c>
      <c r="E4" s="34">
        <v>3</v>
      </c>
      <c r="F4" s="4">
        <v>0.3</v>
      </c>
      <c r="G4" s="34" t="s">
        <v>62</v>
      </c>
      <c r="H4" s="34">
        <v>3</v>
      </c>
      <c r="I4" s="4">
        <v>0.9</v>
      </c>
      <c r="J4" s="34" t="s">
        <v>64</v>
      </c>
      <c r="K4" s="34">
        <v>3</v>
      </c>
      <c r="L4" s="4">
        <v>0.6</v>
      </c>
      <c r="M4" s="34" t="s">
        <v>19</v>
      </c>
      <c r="N4" s="34">
        <v>3</v>
      </c>
      <c r="O4" s="4">
        <v>1</v>
      </c>
    </row>
    <row r="5" spans="1:15" ht="12.75">
      <c r="A5" s="34" t="s">
        <v>3</v>
      </c>
      <c r="B5" s="34">
        <v>4</v>
      </c>
      <c r="C5" s="4">
        <v>980</v>
      </c>
      <c r="D5" s="34" t="s">
        <v>12</v>
      </c>
      <c r="E5" s="34">
        <v>4</v>
      </c>
      <c r="F5" s="4">
        <v>0.35</v>
      </c>
      <c r="G5" s="34" t="s">
        <v>60</v>
      </c>
      <c r="H5" s="34">
        <v>4</v>
      </c>
      <c r="I5" s="4">
        <v>1</v>
      </c>
      <c r="J5" s="34" t="s">
        <v>65</v>
      </c>
      <c r="K5" s="34">
        <v>4</v>
      </c>
      <c r="L5" s="4">
        <v>0.7</v>
      </c>
      <c r="M5" s="34" t="s">
        <v>66</v>
      </c>
      <c r="N5" s="34">
        <v>4</v>
      </c>
      <c r="O5" s="4">
        <v>1.5</v>
      </c>
    </row>
    <row r="6" spans="4:12" ht="12.75">
      <c r="D6" s="34" t="s">
        <v>11</v>
      </c>
      <c r="E6" s="34">
        <v>5</v>
      </c>
      <c r="F6" s="4">
        <v>0.45</v>
      </c>
      <c r="G6" s="34" t="s">
        <v>61</v>
      </c>
      <c r="H6" s="34">
        <v>5</v>
      </c>
      <c r="I6" s="4">
        <v>1.2</v>
      </c>
      <c r="J6" s="34" t="s">
        <v>16</v>
      </c>
      <c r="K6" s="34">
        <v>5</v>
      </c>
      <c r="L6" s="4">
        <v>0.9</v>
      </c>
    </row>
    <row r="7" spans="4:12" ht="12.75">
      <c r="D7" s="34" t="s">
        <v>10</v>
      </c>
      <c r="E7" s="34">
        <v>6</v>
      </c>
      <c r="F7" s="4">
        <v>0.55</v>
      </c>
      <c r="G7" s="34" t="s">
        <v>63</v>
      </c>
      <c r="H7" s="34">
        <v>6</v>
      </c>
      <c r="I7" s="4">
        <v>2</v>
      </c>
      <c r="J7" s="34" t="s">
        <v>18</v>
      </c>
      <c r="K7" s="34">
        <v>6</v>
      </c>
      <c r="L7" s="4">
        <v>1</v>
      </c>
    </row>
    <row r="8" spans="4:6" ht="12.75">
      <c r="D8" s="34" t="s">
        <v>8</v>
      </c>
      <c r="E8" s="34">
        <v>7</v>
      </c>
      <c r="F8" s="4">
        <v>0.75</v>
      </c>
    </row>
    <row r="9" spans="4:6" ht="12.75">
      <c r="D9" s="34" t="s">
        <v>9</v>
      </c>
      <c r="E9" s="34">
        <v>8</v>
      </c>
      <c r="F9" s="4">
        <v>1.05</v>
      </c>
    </row>
  </sheetData>
  <sheetProtection password="9BA3" sheet="1" objects="1" scenarios="1"/>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meat chicken (broiler) farm level 1 odour assessement calculator</dc:title>
  <dc:subject/>
  <dc:creator>Department of Environment, Climate Change and Water</dc:creator>
  <cp:keywords/>
  <dc:description/>
  <cp:lastModifiedBy>stevensj</cp:lastModifiedBy>
  <cp:lastPrinted>2011-03-18T01:39:51Z</cp:lastPrinted>
  <dcterms:created xsi:type="dcterms:W3CDTF">2011-02-15T03:55:52Z</dcterms:created>
  <dcterms:modified xsi:type="dcterms:W3CDTF">2011-03-29T04:25:05Z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