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drawings/drawing6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10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11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12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8.xml" ContentType="application/vnd.openxmlformats-officedocument.drawing+xml"/>
  <Override PartName="/xl/charts/chart1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N:\EPA KSR\™­MF14÷379…SoE_2015\™­EF15÷7853…SoE_2015_Drafts\™­SF15÷17599…Report_Drafts\Publishing Draft (Layout Versions)\figures\for_web\"/>
    </mc:Choice>
  </mc:AlternateContent>
  <bookViews>
    <workbookView xWindow="240" yWindow="210" windowWidth="21840" windowHeight="11640" tabRatio="733" firstSheet="2" activeTab="2"/>
  </bookViews>
  <sheets>
    <sheet name="League table" sheetId="1" state="hidden" r:id="rId1"/>
    <sheet name="Unchanged" sheetId="2" state="hidden" r:id="rId2"/>
    <sheet name="Figure_(Wetland_area)" sheetId="16" r:id="rId3"/>
    <sheet name="Figure_(Waterbird_abundance)" sheetId="12" r:id="rId4"/>
    <sheet name="Figure_(Waterbird_breeding)" sheetId="17" r:id="rId5"/>
    <sheet name="Figure_(Breeding_spp_diversity)" sheetId="18" r:id="rId6"/>
    <sheet name="Figure_data" sheetId="3" r:id="rId7"/>
    <sheet name="Item and volume" sheetId="4" state="hidden" r:id="rId8"/>
    <sheet name="Item and vol site type" sheetId="5" state="hidden" r:id="rId9"/>
    <sheet name="Vol. exc ID" sheetId="6" state="hidden" r:id="rId10"/>
    <sheet name="Sheet7" sheetId="7" state="hidden" r:id="rId11"/>
    <sheet name="2015 rankings" sheetId="9" state="hidden" r:id="rId12"/>
  </sheets>
  <calcPr calcId="152511"/>
</workbook>
</file>

<file path=xl/calcChain.xml><?xml version="1.0" encoding="utf-8"?>
<calcChain xmlns="http://schemas.openxmlformats.org/spreadsheetml/2006/main">
  <c r="B54" i="3" l="1"/>
  <c r="C54" i="3"/>
  <c r="D54" i="3"/>
  <c r="E54" i="3"/>
  <c r="I4" i="9" l="1"/>
  <c r="H4" i="9"/>
  <c r="L19" i="7" l="1"/>
  <c r="D6" i="6"/>
  <c r="D3" i="6"/>
  <c r="E3" i="6" s="1"/>
  <c r="C4" i="6"/>
  <c r="D4" i="6" s="1"/>
  <c r="E4" i="6" s="1"/>
  <c r="B4" i="6"/>
  <c r="D2" i="6"/>
  <c r="E2" i="6" s="1"/>
  <c r="C25" i="4" l="1"/>
  <c r="C19" i="4"/>
  <c r="F21" i="4" s="1"/>
  <c r="F8" i="4"/>
  <c r="E5" i="4"/>
  <c r="F5" i="4" s="1"/>
  <c r="E6" i="4"/>
  <c r="F6" i="4" s="1"/>
  <c r="E7" i="4"/>
  <c r="F7" i="4" s="1"/>
  <c r="E8" i="4"/>
  <c r="E4" i="4"/>
  <c r="F4" i="4" s="1"/>
  <c r="D25" i="4" l="1"/>
  <c r="F17" i="4"/>
  <c r="F20" i="4"/>
  <c r="F18" i="4"/>
  <c r="E36" i="2"/>
  <c r="E37" i="2"/>
  <c r="M25" i="2" s="1"/>
  <c r="E38" i="2"/>
  <c r="M26" i="2" s="1"/>
  <c r="E39" i="2"/>
  <c r="M27" i="2" s="1"/>
  <c r="E40" i="2"/>
  <c r="M28" i="2" s="1"/>
  <c r="E41" i="2"/>
  <c r="M29" i="2"/>
  <c r="M24" i="2"/>
  <c r="E35" i="2" l="1"/>
  <c r="M23" i="2" s="1"/>
  <c r="E34" i="2"/>
  <c r="M22" i="2" s="1"/>
  <c r="E33" i="2"/>
  <c r="M21" i="2" s="1"/>
  <c r="J29" i="2"/>
  <c r="I29" i="2"/>
  <c r="G29" i="2"/>
  <c r="J28" i="2"/>
  <c r="I28" i="2"/>
  <c r="G28" i="2"/>
  <c r="J27" i="2"/>
  <c r="I27" i="2"/>
  <c r="G27" i="2"/>
  <c r="J26" i="2"/>
  <c r="I26" i="2"/>
  <c r="G26" i="2"/>
  <c r="J25" i="2"/>
  <c r="I25" i="2"/>
  <c r="G25" i="2"/>
  <c r="J24" i="2"/>
  <c r="I24" i="2"/>
  <c r="G24" i="2"/>
  <c r="J23" i="2"/>
  <c r="I23" i="2"/>
  <c r="G23" i="2"/>
  <c r="J22" i="2"/>
  <c r="I22" i="2"/>
  <c r="G22" i="2"/>
  <c r="J21" i="2"/>
  <c r="I21" i="2"/>
  <c r="G21" i="2"/>
  <c r="J13" i="2"/>
  <c r="I13" i="2"/>
  <c r="G13" i="2"/>
  <c r="J12" i="2"/>
  <c r="I12" i="2"/>
  <c r="G12" i="2"/>
  <c r="J11" i="2"/>
  <c r="I11" i="2"/>
  <c r="G11" i="2"/>
  <c r="J10" i="2"/>
  <c r="I10" i="2"/>
  <c r="G10" i="2"/>
  <c r="J9" i="2"/>
  <c r="I9" i="2"/>
  <c r="G9" i="2"/>
  <c r="J8" i="2"/>
  <c r="I8" i="2"/>
  <c r="G8" i="2"/>
  <c r="J7" i="2"/>
  <c r="I7" i="2"/>
  <c r="G7" i="2"/>
  <c r="J6" i="2"/>
  <c r="I6" i="2"/>
  <c r="G6" i="2"/>
  <c r="J5" i="2"/>
  <c r="I5" i="2"/>
  <c r="G5" i="2"/>
  <c r="K22" i="2" l="1"/>
  <c r="K26" i="2"/>
  <c r="K11" i="2"/>
  <c r="K7" i="2"/>
  <c r="K6" i="2"/>
  <c r="K10" i="2"/>
  <c r="K21" i="2"/>
  <c r="K25" i="2"/>
  <c r="K29" i="2"/>
  <c r="K5" i="2"/>
  <c r="K9" i="2"/>
  <c r="K13" i="2"/>
  <c r="K24" i="2"/>
  <c r="K28" i="2"/>
  <c r="K8" i="2"/>
  <c r="K12" i="2"/>
  <c r="K23" i="2"/>
  <c r="K27" i="2"/>
</calcChain>
</file>

<file path=xl/sharedStrings.xml><?xml version="1.0" encoding="utf-8"?>
<sst xmlns="http://schemas.openxmlformats.org/spreadsheetml/2006/main" count="242" uniqueCount="98">
  <si>
    <r>
      <t>Items per 1,000m</t>
    </r>
    <r>
      <rPr>
        <b/>
        <vertAlign val="superscript"/>
        <sz val="10.5"/>
        <color indexed="8"/>
        <rFont val="Arial Narrow"/>
        <family val="2"/>
      </rPr>
      <t>2</t>
    </r>
  </si>
  <si>
    <r>
      <t>Volume (litres) per 1,000m</t>
    </r>
    <r>
      <rPr>
        <b/>
        <vertAlign val="superscript"/>
        <sz val="10.5"/>
        <color indexed="8"/>
        <rFont val="Arial Narrow"/>
        <family val="2"/>
      </rPr>
      <t>2</t>
    </r>
  </si>
  <si>
    <t>05/06</t>
  </si>
  <si>
    <t>06/07</t>
  </si>
  <si>
    <t>07/08</t>
  </si>
  <si>
    <t>08/09</t>
  </si>
  <si>
    <t>09/10</t>
  </si>
  <si>
    <t>10/11</t>
  </si>
  <si>
    <t>11/12</t>
  </si>
  <si>
    <t>NAT</t>
  </si>
  <si>
    <t>ACT</t>
  </si>
  <si>
    <t>-</t>
  </si>
  <si>
    <t>NSW</t>
  </si>
  <si>
    <t>NT</t>
  </si>
  <si>
    <t>QLD</t>
  </si>
  <si>
    <t>SA</t>
  </si>
  <si>
    <t>TAS</t>
  </si>
  <si>
    <t>VIC</t>
  </si>
  <si>
    <t>WA</t>
  </si>
  <si>
    <t>12/13</t>
  </si>
  <si>
    <t>Including Illegal Dumping</t>
  </si>
  <si>
    <t>Rank</t>
  </si>
  <si>
    <t>Items</t>
  </si>
  <si>
    <t>Volume</t>
  </si>
  <si>
    <t>Jurisdiction</t>
  </si>
  <si>
    <t>No. Sites</t>
  </si>
  <si>
    <t>Population</t>
  </si>
  <si>
    <t>Items per 1000m2</t>
  </si>
  <si>
    <t>Items per 1000m2 per 100,000 persons</t>
  </si>
  <si>
    <t>% Change</t>
  </si>
  <si>
    <t>NATIONAL</t>
  </si>
  <si>
    <t>NORTHERN TERRITORY</t>
  </si>
  <si>
    <t>QUEENSLAND</t>
  </si>
  <si>
    <t>SOUTH AUSTRALIA</t>
  </si>
  <si>
    <t>TASMANIA</t>
  </si>
  <si>
    <t>VICTORIA</t>
  </si>
  <si>
    <t>WESTERN AUSTRALIA</t>
  </si>
  <si>
    <t>Vol per 1000m2</t>
  </si>
  <si>
    <t>Volume  per 1000m2 per 100,000 persons</t>
  </si>
  <si>
    <t>Volume  per 1000m2 per 100,000 persons ( Litter only)</t>
  </si>
  <si>
    <t>Illegal Dumping</t>
  </si>
  <si>
    <t>Vol less Illegal Dumping</t>
  </si>
  <si>
    <t>2011/12</t>
  </si>
  <si>
    <t>2012/13</t>
  </si>
  <si>
    <t>30/06/20112</t>
  </si>
  <si>
    <t xml:space="preserve"> </t>
  </si>
  <si>
    <t>NATIONAL LITTER INDEX RESULTS 2012/13</t>
  </si>
  <si>
    <t>Volume per 100,000 persons</t>
  </si>
  <si>
    <t>Items per 100,000 persons</t>
  </si>
  <si>
    <t>13/14</t>
  </si>
  <si>
    <t>Items per 1,000m2</t>
  </si>
  <si>
    <t>Volume (litres) per 1,000m2</t>
  </si>
  <si>
    <t>Item number</t>
  </si>
  <si>
    <t>Volume (L)</t>
  </si>
  <si>
    <t>Change</t>
  </si>
  <si>
    <t>Cigarette butts</t>
  </si>
  <si>
    <t>Glass</t>
  </si>
  <si>
    <t>Metal</t>
  </si>
  <si>
    <t>Paper/Paperboard</t>
  </si>
  <si>
    <t>Plastics</t>
  </si>
  <si>
    <t>Sub-total</t>
  </si>
  <si>
    <t>O/A Total</t>
  </si>
  <si>
    <t>2013/14</t>
  </si>
  <si>
    <t>Beach</t>
  </si>
  <si>
    <t>Car park</t>
  </si>
  <si>
    <t>Highway</t>
  </si>
  <si>
    <t>Industrial</t>
  </si>
  <si>
    <t>Recreational Park</t>
  </si>
  <si>
    <t>Residential</t>
  </si>
  <si>
    <t>Retail</t>
  </si>
  <si>
    <t>Shopping centre</t>
  </si>
  <si>
    <t>%</t>
  </si>
  <si>
    <t>NSW EX ID</t>
  </si>
  <si>
    <t>13/14 inc ID</t>
  </si>
  <si>
    <t>13/14 Ex ID</t>
  </si>
  <si>
    <t>13/ ID vol</t>
  </si>
  <si>
    <t>change vol</t>
  </si>
  <si>
    <t>NSW INC ID</t>
  </si>
  <si>
    <t>Unknown</t>
  </si>
  <si>
    <t>14/15</t>
  </si>
  <si>
    <t>2014/15</t>
  </si>
  <si>
    <t>item</t>
  </si>
  <si>
    <t>vol.</t>
  </si>
  <si>
    <t>percent id vol</t>
  </si>
  <si>
    <t>NSW State of the Environment 2015</t>
  </si>
  <si>
    <t>Source:</t>
  </si>
  <si>
    <t>Figure 18.1: Estimated wetland area, and waterbird abundance and breeding in eastern Australia, 1983–2014</t>
  </si>
  <si>
    <t>Notes:</t>
  </si>
  <si>
    <t>Porter et al. 2014</t>
  </si>
  <si>
    <t>Aerial survey along 10 aerial survey bands, 1983–2014.</t>
  </si>
  <si>
    <t>Wetland area index</t>
  </si>
  <si>
    <t>Waterbird abundance</t>
  </si>
  <si>
    <t>Waterbird breeding index</t>
  </si>
  <si>
    <t>Breeding species diversity</t>
  </si>
  <si>
    <t>mean</t>
  </si>
  <si>
    <t>Wetland area index ('000)</t>
  </si>
  <si>
    <t>Waterbird abundance ('000)</t>
  </si>
  <si>
    <t>Waterbird breeding index ('000)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</si>
</sst>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0.0%"/>
    <numFmt numFmtId="165" formatCode="_-* #,##0_-;\-* #,##0_-;_-* &quot;-&quot;??_-;_-@_-"/>
    <numFmt numFmtId="166" formatCode="_-* #,##0.000_-;\-* #,##0.000_-;_-* &quot;-&quot;??_-;_-@_-"/>
    <numFmt numFmtId="167" formatCode="_-* #,##0.0000_-;\-* #,##0.0000_-;_-* &quot;-&quot;??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.5"/>
      <color indexed="8"/>
      <name val="Arial Narrow"/>
      <family val="2"/>
    </font>
    <font>
      <b/>
      <sz val="10.5"/>
      <color indexed="8"/>
      <name val="Arial Narrow"/>
      <family val="2"/>
    </font>
    <font>
      <b/>
      <vertAlign val="superscript"/>
      <sz val="10.5"/>
      <color indexed="8"/>
      <name val="Arial Narrow"/>
      <family val="2"/>
    </font>
    <font>
      <b/>
      <sz val="11"/>
      <name val="Arial Narrow"/>
      <family val="2"/>
    </font>
    <font>
      <b/>
      <sz val="14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i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/>
      <right style="thick">
        <color indexed="8"/>
      </right>
      <top/>
      <bottom/>
      <diagonal/>
    </border>
    <border>
      <left/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/>
      <right style="medium">
        <color indexed="8"/>
      </right>
      <top/>
      <bottom style="thick">
        <color indexed="8"/>
      </bottom>
      <diagonal/>
    </border>
    <border>
      <left/>
      <right style="medium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double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/>
      <right/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ck">
        <color indexed="8"/>
      </top>
      <bottom/>
      <diagonal/>
    </border>
  </borders>
  <cellStyleXfs count="11">
    <xf numFmtId="0" fontId="0" fillId="0" borderId="0"/>
    <xf numFmtId="9" fontId="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3" fontId="1" fillId="0" borderId="0" applyFont="0" applyFill="0" applyBorder="0" applyAlignment="0" applyProtection="0"/>
  </cellStyleXfs>
  <cellXfs count="132">
    <xf numFmtId="0" fontId="0" fillId="0" borderId="0" xfId="0"/>
    <xf numFmtId="0" fontId="3" fillId="0" borderId="1" xfId="0" applyFont="1" applyBorder="1" applyAlignment="1">
      <alignment horizontal="justify" wrapText="1"/>
    </xf>
    <xf numFmtId="0" fontId="4" fillId="0" borderId="2" xfId="0" applyFont="1" applyBorder="1" applyAlignment="1">
      <alignment horizontal="center" vertical="top" wrapText="1"/>
    </xf>
    <xf numFmtId="16" fontId="6" fillId="0" borderId="4" xfId="0" quotePrefix="1" applyNumberFormat="1" applyFont="1" applyBorder="1" applyAlignment="1">
      <alignment horizontal="center" vertical="top" wrapText="1"/>
    </xf>
    <xf numFmtId="16" fontId="6" fillId="0" borderId="5" xfId="0" quotePrefix="1" applyNumberFormat="1" applyFont="1" applyBorder="1" applyAlignment="1">
      <alignment horizontal="center" vertical="top" wrapText="1"/>
    </xf>
    <xf numFmtId="16" fontId="6" fillId="0" borderId="3" xfId="0" quotePrefix="1" applyNumberFormat="1" applyFont="1" applyBorder="1" applyAlignment="1">
      <alignment horizontal="center" vertical="top" wrapText="1"/>
    </xf>
    <xf numFmtId="0" fontId="4" fillId="2" borderId="6" xfId="0" applyFont="1" applyFill="1" applyBorder="1" applyAlignment="1">
      <alignment horizontal="justify" wrapText="1"/>
    </xf>
    <xf numFmtId="0" fontId="4" fillId="0" borderId="9" xfId="0" applyFont="1" applyBorder="1" applyAlignment="1">
      <alignment horizontal="justify" wrapText="1"/>
    </xf>
    <xf numFmtId="0" fontId="3" fillId="0" borderId="10" xfId="0" applyFont="1" applyBorder="1" applyAlignment="1">
      <alignment horizontal="right" wrapText="1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justify" wrapText="1"/>
    </xf>
    <xf numFmtId="0" fontId="3" fillId="0" borderId="7" xfId="0" applyFont="1" applyBorder="1" applyAlignment="1">
      <alignment horizontal="right" wrapText="1"/>
    </xf>
    <xf numFmtId="0" fontId="3" fillId="0" borderId="7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4" fillId="2" borderId="12" xfId="0" applyFont="1" applyFill="1" applyBorder="1" applyAlignment="1">
      <alignment horizontal="justify" wrapText="1"/>
    </xf>
    <xf numFmtId="0" fontId="4" fillId="2" borderId="12" xfId="0" applyFont="1" applyFill="1" applyBorder="1" applyAlignment="1">
      <alignment horizontal="center" wrapText="1"/>
    </xf>
    <xf numFmtId="0" fontId="4" fillId="0" borderId="9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3" borderId="9" xfId="0" applyFont="1" applyFill="1" applyBorder="1" applyAlignment="1">
      <alignment horizontal="center" wrapText="1"/>
    </xf>
    <xf numFmtId="0" fontId="2" fillId="3" borderId="0" xfId="0" applyFont="1" applyFill="1"/>
    <xf numFmtId="0" fontId="7" fillId="0" borderId="0" xfId="0" applyFont="1"/>
    <xf numFmtId="0" fontId="8" fillId="0" borderId="0" xfId="0" applyFont="1" applyAlignment="1">
      <alignment horizontal="center"/>
    </xf>
    <xf numFmtId="0" fontId="8" fillId="0" borderId="0" xfId="0" applyFont="1"/>
    <xf numFmtId="0" fontId="8" fillId="0" borderId="0" xfId="0" applyFont="1" applyFill="1" applyAlignment="1">
      <alignment horizontal="center"/>
    </xf>
    <xf numFmtId="0" fontId="9" fillId="0" borderId="18" xfId="0" applyFont="1" applyBorder="1"/>
    <xf numFmtId="0" fontId="9" fillId="0" borderId="14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0" xfId="0" applyFont="1"/>
    <xf numFmtId="0" fontId="9" fillId="0" borderId="0" xfId="0" applyFont="1" applyAlignment="1">
      <alignment horizontal="center"/>
    </xf>
    <xf numFmtId="0" fontId="10" fillId="0" borderId="0" xfId="0" applyFont="1" applyFill="1" applyAlignment="1">
      <alignment horizontal="center"/>
    </xf>
    <xf numFmtId="0" fontId="8" fillId="0" borderId="22" xfId="0" applyFont="1" applyBorder="1"/>
    <xf numFmtId="0" fontId="8" fillId="0" borderId="15" xfId="0" applyFont="1" applyBorder="1" applyAlignment="1">
      <alignment horizontal="center"/>
    </xf>
    <xf numFmtId="15" fontId="9" fillId="0" borderId="22" xfId="0" applyNumberFormat="1" applyFont="1" applyBorder="1" applyAlignment="1">
      <alignment horizontal="center"/>
    </xf>
    <xf numFmtId="16" fontId="9" fillId="0" borderId="13" xfId="0" quotePrefix="1" applyNumberFormat="1" applyFont="1" applyBorder="1" applyAlignment="1">
      <alignment horizontal="center"/>
    </xf>
    <xf numFmtId="0" fontId="9" fillId="0" borderId="13" xfId="0" applyFont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9" fillId="0" borderId="0" xfId="0" applyFont="1" applyFill="1" applyAlignment="1">
      <alignment horizontal="center"/>
    </xf>
    <xf numFmtId="0" fontId="8" fillId="2" borderId="13" xfId="0" applyFont="1" applyFill="1" applyBorder="1" applyAlignment="1">
      <alignment wrapText="1"/>
    </xf>
    <xf numFmtId="0" fontId="8" fillId="2" borderId="13" xfId="0" applyFont="1" applyFill="1" applyBorder="1" applyAlignment="1">
      <alignment horizontal="center" wrapText="1"/>
    </xf>
    <xf numFmtId="3" fontId="8" fillId="2" borderId="13" xfId="0" applyNumberFormat="1" applyFont="1" applyFill="1" applyBorder="1" applyAlignment="1">
      <alignment horizontal="right" wrapText="1"/>
    </xf>
    <xf numFmtId="0" fontId="8" fillId="0" borderId="0" xfId="0" applyFont="1" applyAlignment="1">
      <alignment wrapText="1"/>
    </xf>
    <xf numFmtId="164" fontId="8" fillId="2" borderId="13" xfId="1" applyNumberFormat="1" applyFont="1" applyFill="1" applyBorder="1" applyAlignment="1">
      <alignment horizontal="center" wrapText="1"/>
    </xf>
    <xf numFmtId="2" fontId="8" fillId="2" borderId="13" xfId="0" applyNumberFormat="1" applyFont="1" applyFill="1" applyBorder="1" applyAlignment="1">
      <alignment horizontal="center" wrapText="1"/>
    </xf>
    <xf numFmtId="0" fontId="8" fillId="0" borderId="13" xfId="0" applyFont="1" applyBorder="1"/>
    <xf numFmtId="0" fontId="8" fillId="0" borderId="13" xfId="0" applyFont="1" applyBorder="1" applyAlignment="1">
      <alignment horizontal="center"/>
    </xf>
    <xf numFmtId="0" fontId="8" fillId="4" borderId="13" xfId="2" applyFont="1" applyFill="1" applyBorder="1"/>
    <xf numFmtId="0" fontId="8" fillId="4" borderId="13" xfId="0" applyFont="1" applyFill="1" applyBorder="1" applyAlignment="1">
      <alignment horizontal="center"/>
    </xf>
    <xf numFmtId="3" fontId="8" fillId="4" borderId="13" xfId="0" applyNumberFormat="1" applyFont="1" applyFill="1" applyBorder="1" applyAlignment="1">
      <alignment horizontal="right" wrapText="1"/>
    </xf>
    <xf numFmtId="164" fontId="8" fillId="4" borderId="13" xfId="1" applyNumberFormat="1" applyFont="1" applyFill="1" applyBorder="1" applyAlignment="1">
      <alignment horizontal="center" wrapText="1"/>
    </xf>
    <xf numFmtId="2" fontId="8" fillId="4" borderId="13" xfId="0" applyNumberFormat="1" applyFont="1" applyFill="1" applyBorder="1" applyAlignment="1">
      <alignment horizontal="center"/>
    </xf>
    <xf numFmtId="0" fontId="8" fillId="0" borderId="13" xfId="3" applyFont="1" applyBorder="1"/>
    <xf numFmtId="3" fontId="8" fillId="0" borderId="13" xfId="0" applyNumberFormat="1" applyFont="1" applyBorder="1" applyAlignment="1">
      <alignment horizontal="right" wrapText="1"/>
    </xf>
    <xf numFmtId="164" fontId="8" fillId="0" borderId="13" xfId="1" applyNumberFormat="1" applyFont="1" applyBorder="1" applyAlignment="1">
      <alignment horizontal="center" wrapText="1"/>
    </xf>
    <xf numFmtId="2" fontId="8" fillId="0" borderId="13" xfId="0" applyNumberFormat="1" applyFont="1" applyBorder="1" applyAlignment="1">
      <alignment horizontal="center" wrapText="1"/>
    </xf>
    <xf numFmtId="0" fontId="8" fillId="0" borderId="13" xfId="4" applyFont="1" applyBorder="1"/>
    <xf numFmtId="0" fontId="8" fillId="0" borderId="13" xfId="5" applyFont="1" applyBorder="1"/>
    <xf numFmtId="0" fontId="8" fillId="0" borderId="13" xfId="6" applyFont="1" applyBorder="1"/>
    <xf numFmtId="0" fontId="8" fillId="0" borderId="13" xfId="7" applyFont="1" applyBorder="1"/>
    <xf numFmtId="0" fontId="8" fillId="0" borderId="13" xfId="8" applyFont="1" applyBorder="1"/>
    <xf numFmtId="3" fontId="8" fillId="0" borderId="0" xfId="0" applyNumberFormat="1" applyFont="1" applyAlignment="1">
      <alignment horizontal="center" wrapText="1"/>
    </xf>
    <xf numFmtId="0" fontId="9" fillId="0" borderId="21" xfId="0" applyFont="1" applyBorder="1" applyAlignment="1">
      <alignment horizontal="center"/>
    </xf>
    <xf numFmtId="0" fontId="9" fillId="5" borderId="13" xfId="0" applyFont="1" applyFill="1" applyBorder="1" applyAlignment="1">
      <alignment horizontal="center" wrapText="1"/>
    </xf>
    <xf numFmtId="15" fontId="9" fillId="0" borderId="21" xfId="0" applyNumberFormat="1" applyFont="1" applyBorder="1" applyAlignment="1">
      <alignment horizontal="center"/>
    </xf>
    <xf numFmtId="0" fontId="0" fillId="0" borderId="13" xfId="0" applyBorder="1"/>
    <xf numFmtId="2" fontId="8" fillId="0" borderId="13" xfId="0" applyNumberFormat="1" applyFont="1" applyBorder="1" applyAlignment="1">
      <alignment horizontal="center"/>
    </xf>
    <xf numFmtId="16" fontId="9" fillId="0" borderId="0" xfId="0" quotePrefix="1" applyNumberFormat="1" applyFont="1" applyAlignment="1">
      <alignment horizontal="center"/>
    </xf>
    <xf numFmtId="16" fontId="9" fillId="0" borderId="13" xfId="0" applyNumberFormat="1" applyFont="1" applyBorder="1" applyAlignment="1">
      <alignment horizontal="center" wrapText="1"/>
    </xf>
    <xf numFmtId="0" fontId="8" fillId="2" borderId="13" xfId="0" applyFont="1" applyFill="1" applyBorder="1"/>
    <xf numFmtId="0" fontId="8" fillId="4" borderId="13" xfId="0" applyFont="1" applyFill="1" applyBorder="1"/>
    <xf numFmtId="0" fontId="8" fillId="0" borderId="0" xfId="8" applyFont="1" applyBorder="1"/>
    <xf numFmtId="0" fontId="8" fillId="0" borderId="0" xfId="0" applyFont="1" applyBorder="1" applyAlignment="1">
      <alignment horizontal="center"/>
    </xf>
    <xf numFmtId="3" fontId="8" fillId="0" borderId="0" xfId="0" applyNumberFormat="1" applyFont="1" applyBorder="1" applyAlignment="1">
      <alignment horizontal="right" wrapText="1"/>
    </xf>
    <xf numFmtId="164" fontId="8" fillId="0" borderId="0" xfId="1" applyNumberFormat="1" applyFont="1" applyBorder="1" applyAlignment="1">
      <alignment horizontal="center" wrapText="1"/>
    </xf>
    <xf numFmtId="2" fontId="8" fillId="0" borderId="0" xfId="0" applyNumberFormat="1" applyFont="1" applyBorder="1" applyAlignment="1">
      <alignment horizontal="center" wrapText="1"/>
    </xf>
    <xf numFmtId="0" fontId="8" fillId="0" borderId="13" xfId="0" applyFont="1" applyFill="1" applyBorder="1" applyAlignment="1">
      <alignment horizontal="center"/>
    </xf>
    <xf numFmtId="2" fontId="8" fillId="0" borderId="13" xfId="0" applyNumberFormat="1" applyFont="1" applyFill="1" applyBorder="1" applyAlignment="1">
      <alignment horizontal="center"/>
    </xf>
    <xf numFmtId="16" fontId="9" fillId="0" borderId="0" xfId="0" quotePrefix="1" applyNumberFormat="1" applyFont="1" applyBorder="1" applyAlignment="1">
      <alignment horizontal="center"/>
    </xf>
    <xf numFmtId="0" fontId="9" fillId="3" borderId="0" xfId="0" applyFont="1" applyFill="1" applyAlignment="1">
      <alignment horizontal="center"/>
    </xf>
    <xf numFmtId="16" fontId="6" fillId="0" borderId="0" xfId="0" applyNumberFormat="1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3" fillId="3" borderId="0" xfId="0" applyFont="1" applyFill="1" applyBorder="1" applyAlignment="1">
      <alignment horizontal="center" wrapText="1"/>
    </xf>
    <xf numFmtId="0" fontId="4" fillId="0" borderId="6" xfId="0" applyFont="1" applyBorder="1" applyAlignment="1">
      <alignment horizontal="justify" wrapText="1"/>
    </xf>
    <xf numFmtId="0" fontId="4" fillId="2" borderId="9" xfId="0" applyFont="1" applyFill="1" applyBorder="1" applyAlignment="1">
      <alignment horizontal="justify" wrapText="1"/>
    </xf>
    <xf numFmtId="0" fontId="3" fillId="2" borderId="10" xfId="0" applyFont="1" applyFill="1" applyBorder="1" applyAlignment="1">
      <alignment horizontal="right" wrapText="1"/>
    </xf>
    <xf numFmtId="0" fontId="3" fillId="2" borderId="10" xfId="0" applyFont="1" applyFill="1" applyBorder="1" applyAlignment="1">
      <alignment horizontal="center" wrapText="1"/>
    </xf>
    <xf numFmtId="0" fontId="3" fillId="2" borderId="11" xfId="0" applyFont="1" applyFill="1" applyBorder="1" applyAlignment="1">
      <alignment horizontal="center" wrapText="1"/>
    </xf>
    <xf numFmtId="0" fontId="3" fillId="3" borderId="10" xfId="0" applyFont="1" applyFill="1" applyBorder="1" applyAlignment="1">
      <alignment horizontal="right" wrapText="1"/>
    </xf>
    <xf numFmtId="0" fontId="3" fillId="3" borderId="10" xfId="0" applyFont="1" applyFill="1" applyBorder="1" applyAlignment="1">
      <alignment horizontal="center" wrapText="1"/>
    </xf>
    <xf numFmtId="0" fontId="3" fillId="3" borderId="11" xfId="0" applyFont="1" applyFill="1" applyBorder="1" applyAlignment="1">
      <alignment horizontal="center" wrapText="1"/>
    </xf>
    <xf numFmtId="17" fontId="0" fillId="0" borderId="0" xfId="0" applyNumberFormat="1"/>
    <xf numFmtId="16" fontId="6" fillId="0" borderId="0" xfId="0" quotePrefix="1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wrapText="1"/>
    </xf>
    <xf numFmtId="16" fontId="6" fillId="0" borderId="2" xfId="0" quotePrefix="1" applyNumberFormat="1" applyFont="1" applyBorder="1" applyAlignment="1">
      <alignment horizontal="center" vertical="top" wrapText="1"/>
    </xf>
    <xf numFmtId="0" fontId="3" fillId="2" borderId="24" xfId="0" applyFont="1" applyFill="1" applyBorder="1" applyAlignment="1">
      <alignment horizontal="center" wrapText="1"/>
    </xf>
    <xf numFmtId="0" fontId="3" fillId="0" borderId="25" xfId="0" applyFont="1" applyBorder="1" applyAlignment="1">
      <alignment horizontal="center" wrapText="1"/>
    </xf>
    <xf numFmtId="0" fontId="3" fillId="3" borderId="25" xfId="0" applyFont="1" applyFill="1" applyBorder="1" applyAlignment="1">
      <alignment horizontal="center" wrapText="1"/>
    </xf>
    <xf numFmtId="0" fontId="3" fillId="0" borderId="24" xfId="0" applyFont="1" applyBorder="1" applyAlignment="1">
      <alignment horizontal="center" wrapText="1"/>
    </xf>
    <xf numFmtId="16" fontId="6" fillId="0" borderId="13" xfId="0" quotePrefix="1" applyNumberFormat="1" applyFont="1" applyBorder="1" applyAlignment="1">
      <alignment horizontal="center" vertical="top" wrapText="1"/>
    </xf>
    <xf numFmtId="0" fontId="3" fillId="2" borderId="13" xfId="0" applyFont="1" applyFill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3" borderId="13" xfId="0" applyFont="1" applyFill="1" applyBorder="1" applyAlignment="1">
      <alignment horizontal="center" wrapText="1"/>
    </xf>
    <xf numFmtId="0" fontId="0" fillId="0" borderId="20" xfId="0" applyBorder="1"/>
    <xf numFmtId="0" fontId="12" fillId="0" borderId="13" xfId="0" applyFont="1" applyBorder="1"/>
    <xf numFmtId="0" fontId="12" fillId="0" borderId="13" xfId="0" applyFont="1" applyBorder="1" applyAlignment="1">
      <alignment horizontal="center" vertical="top"/>
    </xf>
    <xf numFmtId="0" fontId="4" fillId="6" borderId="6" xfId="0" applyFont="1" applyFill="1" applyBorder="1" applyAlignment="1">
      <alignment horizontal="justify" wrapText="1"/>
    </xf>
    <xf numFmtId="0" fontId="0" fillId="6" borderId="0" xfId="0" applyFill="1"/>
    <xf numFmtId="0" fontId="4" fillId="6" borderId="9" xfId="0" applyFont="1" applyFill="1" applyBorder="1" applyAlignment="1">
      <alignment horizontal="justify" wrapText="1"/>
    </xf>
    <xf numFmtId="0" fontId="13" fillId="0" borderId="0" xfId="9" applyFont="1" applyAlignment="1">
      <alignment horizontal="left"/>
    </xf>
    <xf numFmtId="0" fontId="10" fillId="0" borderId="0" xfId="9" applyFont="1" applyAlignment="1">
      <alignment vertical="center"/>
    </xf>
    <xf numFmtId="0" fontId="11" fillId="0" borderId="0" xfId="9" applyFont="1"/>
    <xf numFmtId="0" fontId="11" fillId="0" borderId="0" xfId="9" applyFont="1" applyAlignment="1"/>
    <xf numFmtId="0" fontId="14" fillId="0" borderId="0" xfId="0" applyFont="1"/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 wrapText="1"/>
    </xf>
    <xf numFmtId="165" fontId="14" fillId="0" borderId="0" xfId="10" applyNumberFormat="1" applyFont="1" applyAlignment="1">
      <alignment horizontal="center"/>
    </xf>
    <xf numFmtId="43" fontId="14" fillId="0" borderId="0" xfId="0" applyNumberFormat="1" applyFont="1"/>
    <xf numFmtId="166" fontId="14" fillId="0" borderId="0" xfId="10" applyNumberFormat="1" applyFont="1" applyAlignment="1">
      <alignment horizontal="center"/>
    </xf>
    <xf numFmtId="167" fontId="14" fillId="0" borderId="0" xfId="10" applyNumberFormat="1" applyFont="1" applyAlignment="1">
      <alignment horizontal="center"/>
    </xf>
    <xf numFmtId="166" fontId="14" fillId="0" borderId="0" xfId="0" applyNumberFormat="1" applyFont="1"/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2" borderId="16" xfId="0" applyFont="1" applyFill="1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9" fillId="0" borderId="19" xfId="0" applyFont="1" applyBorder="1" applyAlignment="1">
      <alignment horizontal="center" wrapText="1"/>
    </xf>
    <xf numFmtId="0" fontId="10" fillId="0" borderId="20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4" fillId="0" borderId="23" xfId="0" applyFont="1" applyBorder="1" applyAlignment="1">
      <alignment horizontal="center" vertical="top" wrapText="1"/>
    </xf>
    <xf numFmtId="0" fontId="4" fillId="0" borderId="26" xfId="0" applyFont="1" applyBorder="1" applyAlignment="1">
      <alignment horizontal="center" vertical="top" wrapText="1"/>
    </xf>
  </cellXfs>
  <cellStyles count="11">
    <cellStyle name="Comma" xfId="10" builtinId="3"/>
    <cellStyle name="Normal" xfId="0" builtinId="0"/>
    <cellStyle name="Normal 2" xfId="9"/>
    <cellStyle name="Normal_Table 1" xfId="2"/>
    <cellStyle name="Normal_Table 2" xfId="7"/>
    <cellStyle name="Normal_Table 3" xfId="4"/>
    <cellStyle name="Normal_Table 4" xfId="5"/>
    <cellStyle name="Normal_Table 5" xfId="8"/>
    <cellStyle name="Normal_Table 6" xfId="6"/>
    <cellStyle name="Normal_Table 7" xfId="3"/>
    <cellStyle name="Percent" xfId="1" builtinId="5"/>
  </cellStyles>
  <dxfs count="0"/>
  <tableStyles count="0" defaultTableStyle="TableStyleMedium2" defaultPivotStyle="PivotStyleLight16"/>
  <colors>
    <mruColors>
      <color rgb="FF33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4.xml"/><Relationship Id="rId13" Type="http://schemas.openxmlformats.org/officeDocument/2006/relationships/theme" Target="theme/theme1.xml"/><Relationship Id="rId3" Type="http://schemas.openxmlformats.org/officeDocument/2006/relationships/chartsheet" Target="chartsheets/sheet1.xml"/><Relationship Id="rId7" Type="http://schemas.openxmlformats.org/officeDocument/2006/relationships/worksheet" Target="worksheets/sheet3.xml"/><Relationship Id="rId12" Type="http://schemas.openxmlformats.org/officeDocument/2006/relationships/worksheet" Target="worksheets/sheet8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4.xml"/><Relationship Id="rId11" Type="http://schemas.openxmlformats.org/officeDocument/2006/relationships/worksheet" Target="worksheets/sheet7.xml"/><Relationship Id="rId5" Type="http://schemas.openxmlformats.org/officeDocument/2006/relationships/chartsheet" Target="chartsheets/sheet3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6.xml"/><Relationship Id="rId4" Type="http://schemas.openxmlformats.org/officeDocument/2006/relationships/chartsheet" Target="chartsheets/sheet2.xml"/><Relationship Id="rId9" Type="http://schemas.openxmlformats.org/officeDocument/2006/relationships/worksheet" Target="worksheets/sheet5.xml"/><Relationship Id="rId14" Type="http://schemas.openxmlformats.org/officeDocument/2006/relationships/styles" Target="styles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rendline>
            <c:spPr>
              <a:ln w="22225">
                <a:solidFill>
                  <a:srgbClr val="FF0000"/>
                </a:solidFill>
              </a:ln>
            </c:spPr>
            <c:trendlineType val="linear"/>
            <c:dispRSqr val="0"/>
            <c:dispEq val="0"/>
          </c:trendline>
          <c:trendline>
            <c:trendlineType val="linear"/>
            <c:dispRSqr val="0"/>
            <c:dispEq val="0"/>
          </c:trendline>
          <c:cat>
            <c:strRef>
              <c:f>'League table'!$C$6:$J$6</c:f>
              <c:strCache>
                <c:ptCount val="8"/>
                <c:pt idx="0">
                  <c:v>06/07</c:v>
                </c:pt>
                <c:pt idx="1">
                  <c:v>07/08</c:v>
                </c:pt>
                <c:pt idx="2">
                  <c:v>08/09</c:v>
                </c:pt>
                <c:pt idx="3">
                  <c:v>09/10</c:v>
                </c:pt>
                <c:pt idx="4">
                  <c:v>10/11</c:v>
                </c:pt>
                <c:pt idx="5">
                  <c:v>11/12</c:v>
                </c:pt>
                <c:pt idx="6">
                  <c:v>12/13</c:v>
                </c:pt>
                <c:pt idx="7">
                  <c:v>13/14</c:v>
                </c:pt>
              </c:strCache>
            </c:strRef>
          </c:cat>
          <c:val>
            <c:numRef>
              <c:f>'League table'!$C$9:$J$9</c:f>
              <c:numCache>
                <c:formatCode>General</c:formatCode>
                <c:ptCount val="8"/>
                <c:pt idx="0">
                  <c:v>61</c:v>
                </c:pt>
                <c:pt idx="1">
                  <c:v>68</c:v>
                </c:pt>
                <c:pt idx="2">
                  <c:v>57</c:v>
                </c:pt>
                <c:pt idx="3">
                  <c:v>54</c:v>
                </c:pt>
                <c:pt idx="4">
                  <c:v>55</c:v>
                </c:pt>
                <c:pt idx="5">
                  <c:v>57</c:v>
                </c:pt>
                <c:pt idx="6">
                  <c:v>53</c:v>
                </c:pt>
                <c:pt idx="7">
                  <c:v>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9034760"/>
        <c:axId val="459034368"/>
      </c:lineChart>
      <c:catAx>
        <c:axId val="4590347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459034368"/>
        <c:crosses val="autoZero"/>
        <c:auto val="1"/>
        <c:lblAlgn val="ctr"/>
        <c:lblOffset val="100"/>
        <c:noMultiLvlLbl val="0"/>
      </c:catAx>
      <c:valAx>
        <c:axId val="459034368"/>
        <c:scaling>
          <c:orientation val="minMax"/>
          <c:max val="100"/>
          <c:min val="4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5903476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doughnutChart>
        <c:varyColors val="1"/>
        <c:ser>
          <c:idx val="0"/>
          <c:order val="0"/>
          <c:tx>
            <c:strRef>
              <c:f>'Item and volume'!$B$13</c:f>
              <c:strCache>
                <c:ptCount val="1"/>
                <c:pt idx="0">
                  <c:v>2014/15</c:v>
                </c:pt>
              </c:strCache>
            </c:strRef>
          </c:tx>
          <c:dPt>
            <c:idx val="0"/>
            <c:bubble3D val="0"/>
            <c:spPr>
              <a:solidFill>
                <a:schemeClr val="accent1">
                  <a:shade val="53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1">
                  <a:shade val="76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1">
                  <a:tint val="77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1">
                  <a:tint val="54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'Item and volume'!$A$14:$A$18</c:f>
              <c:strCache>
                <c:ptCount val="5"/>
                <c:pt idx="0">
                  <c:v>Cigarette butts</c:v>
                </c:pt>
                <c:pt idx="1">
                  <c:v>Glass</c:v>
                </c:pt>
                <c:pt idx="2">
                  <c:v>Metal</c:v>
                </c:pt>
                <c:pt idx="3">
                  <c:v>Paper/Paperboard</c:v>
                </c:pt>
                <c:pt idx="4">
                  <c:v>Plastics</c:v>
                </c:pt>
              </c:strCache>
            </c:strRef>
          </c:cat>
          <c:val>
            <c:numRef>
              <c:f>'Item and volume'!$B$14:$B$18</c:f>
              <c:numCache>
                <c:formatCode>General</c:formatCode>
                <c:ptCount val="5"/>
                <c:pt idx="0">
                  <c:v>2E-3</c:v>
                </c:pt>
                <c:pt idx="1">
                  <c:v>0.55000000000000004</c:v>
                </c:pt>
                <c:pt idx="2">
                  <c:v>1.33</c:v>
                </c:pt>
                <c:pt idx="3">
                  <c:v>2.34</c:v>
                </c:pt>
                <c:pt idx="4">
                  <c:v>2.39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holeSize val="50"/>
      </c:doughnut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>
                  <a:shade val="53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1">
                  <a:shade val="76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1">
                  <a:tint val="77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1">
                  <a:tint val="54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'Item and volume'!$A$4:$A$8</c:f>
              <c:strCache>
                <c:ptCount val="5"/>
                <c:pt idx="0">
                  <c:v>Cigarette butts</c:v>
                </c:pt>
                <c:pt idx="1">
                  <c:v>Glass</c:v>
                </c:pt>
                <c:pt idx="2">
                  <c:v>Metal</c:v>
                </c:pt>
                <c:pt idx="3">
                  <c:v>Paper/Paperboard</c:v>
                </c:pt>
                <c:pt idx="4">
                  <c:v>Plastics</c:v>
                </c:pt>
              </c:strCache>
            </c:strRef>
          </c:cat>
          <c:val>
            <c:numRef>
              <c:f>'Item and volume'!$B$4:$B$8</c:f>
              <c:numCache>
                <c:formatCode>General</c:formatCode>
                <c:ptCount val="5"/>
                <c:pt idx="0">
                  <c:v>15</c:v>
                </c:pt>
                <c:pt idx="1">
                  <c:v>1</c:v>
                </c:pt>
                <c:pt idx="2">
                  <c:v>6</c:v>
                </c:pt>
                <c:pt idx="3">
                  <c:v>13</c:v>
                </c:pt>
                <c:pt idx="4">
                  <c:v>11</c:v>
                </c:pt>
              </c:numCache>
            </c:numRef>
          </c:val>
        </c:ser>
        <c:dLbls>
          <c:showLegendKey val="0"/>
          <c:showVal val="1"/>
          <c:showCatName val="1"/>
          <c:showSerName val="0"/>
          <c:showPercent val="0"/>
          <c:showBubbleSize val="0"/>
          <c:showLeaderLines val="1"/>
        </c:dLbls>
        <c:firstSliceAng val="0"/>
        <c:holeSize val="50"/>
      </c:doughnut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>
                  <a:shade val="53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1">
                  <a:shade val="76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1">
                  <a:tint val="77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1">
                  <a:tint val="54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'Item and volume'!$A$14:$A$18</c:f>
              <c:strCache>
                <c:ptCount val="5"/>
                <c:pt idx="0">
                  <c:v>Cigarette butts</c:v>
                </c:pt>
                <c:pt idx="1">
                  <c:v>Glass</c:v>
                </c:pt>
                <c:pt idx="2">
                  <c:v>Metal</c:v>
                </c:pt>
                <c:pt idx="3">
                  <c:v>Paper/Paperboard</c:v>
                </c:pt>
                <c:pt idx="4">
                  <c:v>Plastics</c:v>
                </c:pt>
              </c:strCache>
            </c:strRef>
          </c:cat>
          <c:val>
            <c:numRef>
              <c:f>'Item and volume'!$B$14:$B$18</c:f>
              <c:numCache>
                <c:formatCode>General</c:formatCode>
                <c:ptCount val="5"/>
                <c:pt idx="0">
                  <c:v>2E-3</c:v>
                </c:pt>
                <c:pt idx="1">
                  <c:v>0.55000000000000004</c:v>
                </c:pt>
                <c:pt idx="2">
                  <c:v>1.33</c:v>
                </c:pt>
                <c:pt idx="3">
                  <c:v>2.34</c:v>
                </c:pt>
                <c:pt idx="4">
                  <c:v>2.39</c:v>
                </c:pt>
              </c:numCache>
            </c:numRef>
          </c:val>
        </c:ser>
        <c:dLbls>
          <c:showLegendKey val="0"/>
          <c:showVal val="1"/>
          <c:showCatName val="1"/>
          <c:showSerName val="0"/>
          <c:showPercent val="0"/>
          <c:showBubbleSize val="0"/>
          <c:showLeaderLines val="1"/>
        </c:dLbls>
        <c:firstSliceAng val="0"/>
        <c:holeSize val="50"/>
      </c:doughnut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'Item and vol site type'!$B$1</c:f>
              <c:strCache>
                <c:ptCount val="1"/>
                <c:pt idx="0">
                  <c:v>2014/15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'Item and vol site type'!$A$2:$A$9</c:f>
              <c:strCache>
                <c:ptCount val="8"/>
                <c:pt idx="0">
                  <c:v>Beach</c:v>
                </c:pt>
                <c:pt idx="1">
                  <c:v>Car park</c:v>
                </c:pt>
                <c:pt idx="2">
                  <c:v>Highway</c:v>
                </c:pt>
                <c:pt idx="3">
                  <c:v>Industrial</c:v>
                </c:pt>
                <c:pt idx="4">
                  <c:v>Recreational Park</c:v>
                </c:pt>
                <c:pt idx="5">
                  <c:v>Residential</c:v>
                </c:pt>
                <c:pt idx="6">
                  <c:v>Retail</c:v>
                </c:pt>
                <c:pt idx="7">
                  <c:v>Shopping centre</c:v>
                </c:pt>
              </c:strCache>
            </c:strRef>
          </c:cat>
          <c:val>
            <c:numRef>
              <c:f>'Item and vol site type'!$B$2:$B$9</c:f>
              <c:numCache>
                <c:formatCode>General</c:formatCode>
                <c:ptCount val="8"/>
                <c:pt idx="0">
                  <c:v>31</c:v>
                </c:pt>
                <c:pt idx="1">
                  <c:v>59</c:v>
                </c:pt>
                <c:pt idx="2">
                  <c:v>47</c:v>
                </c:pt>
                <c:pt idx="3">
                  <c:v>110</c:v>
                </c:pt>
                <c:pt idx="4">
                  <c:v>18</c:v>
                </c:pt>
                <c:pt idx="5">
                  <c:v>34</c:v>
                </c:pt>
                <c:pt idx="6">
                  <c:v>57</c:v>
                </c:pt>
                <c:pt idx="7">
                  <c:v>45</c:v>
                </c:pt>
              </c:numCache>
            </c:numRef>
          </c:val>
        </c:ser>
        <c:ser>
          <c:idx val="1"/>
          <c:order val="1"/>
          <c:tx>
            <c:strRef>
              <c:f>'Item and vol site type'!$C$1</c:f>
              <c:strCache>
                <c:ptCount val="1"/>
                <c:pt idx="0">
                  <c:v>2013/14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'Item and vol site type'!$A$2:$A$9</c:f>
              <c:strCache>
                <c:ptCount val="8"/>
                <c:pt idx="0">
                  <c:v>Beach</c:v>
                </c:pt>
                <c:pt idx="1">
                  <c:v>Car park</c:v>
                </c:pt>
                <c:pt idx="2">
                  <c:v>Highway</c:v>
                </c:pt>
                <c:pt idx="3">
                  <c:v>Industrial</c:v>
                </c:pt>
                <c:pt idx="4">
                  <c:v>Recreational Park</c:v>
                </c:pt>
                <c:pt idx="5">
                  <c:v>Residential</c:v>
                </c:pt>
                <c:pt idx="6">
                  <c:v>Retail</c:v>
                </c:pt>
                <c:pt idx="7">
                  <c:v>Shopping centre</c:v>
                </c:pt>
              </c:strCache>
            </c:strRef>
          </c:cat>
          <c:val>
            <c:numRef>
              <c:f>'Item and vol site type'!$C$2:$C$9</c:f>
              <c:numCache>
                <c:formatCode>General</c:formatCode>
                <c:ptCount val="8"/>
                <c:pt idx="0">
                  <c:v>38</c:v>
                </c:pt>
                <c:pt idx="1">
                  <c:v>59</c:v>
                </c:pt>
                <c:pt idx="2">
                  <c:v>60</c:v>
                </c:pt>
                <c:pt idx="3">
                  <c:v>108</c:v>
                </c:pt>
                <c:pt idx="4">
                  <c:v>31</c:v>
                </c:pt>
                <c:pt idx="5">
                  <c:v>40</c:v>
                </c:pt>
                <c:pt idx="6">
                  <c:v>73</c:v>
                </c:pt>
                <c:pt idx="7">
                  <c:v>60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719598528"/>
        <c:axId val="608106752"/>
      </c:barChart>
      <c:catAx>
        <c:axId val="71959852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608106752"/>
        <c:crosses val="autoZero"/>
        <c:auto val="1"/>
        <c:lblAlgn val="ctr"/>
        <c:lblOffset val="100"/>
        <c:noMultiLvlLbl val="0"/>
      </c:catAx>
      <c:valAx>
        <c:axId val="60810675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crossAx val="719598528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'Item and vol site type'!$B$18</c:f>
              <c:strCache>
                <c:ptCount val="1"/>
                <c:pt idx="0">
                  <c:v>2014/15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'Item and vol site type'!$A$19:$A$26</c:f>
              <c:strCache>
                <c:ptCount val="8"/>
                <c:pt idx="0">
                  <c:v>Beach</c:v>
                </c:pt>
                <c:pt idx="1">
                  <c:v>Car park</c:v>
                </c:pt>
                <c:pt idx="2">
                  <c:v>Highway</c:v>
                </c:pt>
                <c:pt idx="3">
                  <c:v>Industrial</c:v>
                </c:pt>
                <c:pt idx="4">
                  <c:v>Recreational Park</c:v>
                </c:pt>
                <c:pt idx="5">
                  <c:v>Residential</c:v>
                </c:pt>
                <c:pt idx="6">
                  <c:v>Retail</c:v>
                </c:pt>
                <c:pt idx="7">
                  <c:v>Shopping centre</c:v>
                </c:pt>
              </c:strCache>
            </c:strRef>
          </c:cat>
          <c:val>
            <c:numRef>
              <c:f>'Item and vol site type'!$B$19:$B$26</c:f>
              <c:numCache>
                <c:formatCode>General</c:formatCode>
                <c:ptCount val="8"/>
                <c:pt idx="0">
                  <c:v>4.5</c:v>
                </c:pt>
                <c:pt idx="1">
                  <c:v>11.58</c:v>
                </c:pt>
                <c:pt idx="2">
                  <c:v>12.63</c:v>
                </c:pt>
                <c:pt idx="3">
                  <c:v>19.829999999999998</c:v>
                </c:pt>
                <c:pt idx="4">
                  <c:v>1.68</c:v>
                </c:pt>
                <c:pt idx="5">
                  <c:v>7.42</c:v>
                </c:pt>
                <c:pt idx="6">
                  <c:v>7.84</c:v>
                </c:pt>
                <c:pt idx="7">
                  <c:v>3.35</c:v>
                </c:pt>
              </c:numCache>
            </c:numRef>
          </c:val>
        </c:ser>
        <c:ser>
          <c:idx val="1"/>
          <c:order val="1"/>
          <c:tx>
            <c:strRef>
              <c:f>'Item and vol site type'!$C$18</c:f>
              <c:strCache>
                <c:ptCount val="1"/>
                <c:pt idx="0">
                  <c:v>2013/14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'Item and vol site type'!$A$19:$A$26</c:f>
              <c:strCache>
                <c:ptCount val="8"/>
                <c:pt idx="0">
                  <c:v>Beach</c:v>
                </c:pt>
                <c:pt idx="1">
                  <c:v>Car park</c:v>
                </c:pt>
                <c:pt idx="2">
                  <c:v>Highway</c:v>
                </c:pt>
                <c:pt idx="3">
                  <c:v>Industrial</c:v>
                </c:pt>
                <c:pt idx="4">
                  <c:v>Recreational Park</c:v>
                </c:pt>
                <c:pt idx="5">
                  <c:v>Residential</c:v>
                </c:pt>
                <c:pt idx="6">
                  <c:v>Retail</c:v>
                </c:pt>
                <c:pt idx="7">
                  <c:v>Shopping centre</c:v>
                </c:pt>
              </c:strCache>
            </c:strRef>
          </c:cat>
          <c:val>
            <c:numRef>
              <c:f>'Item and vol site type'!$C$19:$C$26</c:f>
              <c:numCache>
                <c:formatCode>General</c:formatCode>
                <c:ptCount val="8"/>
                <c:pt idx="0">
                  <c:v>7.89</c:v>
                </c:pt>
                <c:pt idx="1">
                  <c:v>10.210000000000001</c:v>
                </c:pt>
                <c:pt idx="2">
                  <c:v>14.84</c:v>
                </c:pt>
                <c:pt idx="3">
                  <c:v>22.33</c:v>
                </c:pt>
                <c:pt idx="4">
                  <c:v>1.83</c:v>
                </c:pt>
                <c:pt idx="5">
                  <c:v>7.69</c:v>
                </c:pt>
                <c:pt idx="6">
                  <c:v>8.66</c:v>
                </c:pt>
                <c:pt idx="7">
                  <c:v>3.81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08104400"/>
        <c:axId val="718447824"/>
      </c:barChart>
      <c:catAx>
        <c:axId val="6081044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718447824"/>
        <c:crosses val="autoZero"/>
        <c:auto val="1"/>
        <c:lblAlgn val="ctr"/>
        <c:lblOffset val="100"/>
        <c:noMultiLvlLbl val="0"/>
      </c:catAx>
      <c:valAx>
        <c:axId val="71844782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AU"/>
                  <a:t>Volumer per 1000m2 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60810440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'Vol. exc ID'!$A$8</c:f>
              <c:strCache>
                <c:ptCount val="1"/>
                <c:pt idx="0">
                  <c:v>NSW INC ID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'Vol. exc ID'!$B$7:$C$7</c:f>
              <c:strCache>
                <c:ptCount val="2"/>
                <c:pt idx="0">
                  <c:v>2012/13</c:v>
                </c:pt>
                <c:pt idx="1">
                  <c:v>2013/14</c:v>
                </c:pt>
              </c:strCache>
            </c:strRef>
          </c:cat>
          <c:val>
            <c:numRef>
              <c:f>'Vol. exc ID'!$B$8:$C$8</c:f>
              <c:numCache>
                <c:formatCode>General</c:formatCode>
                <c:ptCount val="2"/>
                <c:pt idx="0">
                  <c:v>10.15</c:v>
                </c:pt>
                <c:pt idx="1">
                  <c:v>10.24</c:v>
                </c:pt>
              </c:numCache>
            </c:numRef>
          </c:val>
        </c:ser>
        <c:ser>
          <c:idx val="1"/>
          <c:order val="1"/>
          <c:tx>
            <c:strRef>
              <c:f>'Vol. exc ID'!$A$9</c:f>
              <c:strCache>
                <c:ptCount val="1"/>
                <c:pt idx="0">
                  <c:v>NSW EX ID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'Vol. exc ID'!$B$7:$C$7</c:f>
              <c:strCache>
                <c:ptCount val="2"/>
                <c:pt idx="0">
                  <c:v>2012/13</c:v>
                </c:pt>
                <c:pt idx="1">
                  <c:v>2013/14</c:v>
                </c:pt>
              </c:strCache>
            </c:strRef>
          </c:cat>
          <c:val>
            <c:numRef>
              <c:f>'Vol. exc ID'!$B$9:$C$9</c:f>
              <c:numCache>
                <c:formatCode>General</c:formatCode>
                <c:ptCount val="2"/>
                <c:pt idx="0">
                  <c:v>7.7100000000000009</c:v>
                </c:pt>
                <c:pt idx="1">
                  <c:v>7.04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18446648"/>
        <c:axId val="712351984"/>
      </c:barChart>
      <c:catAx>
        <c:axId val="7184466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712351984"/>
        <c:crosses val="autoZero"/>
        <c:auto val="1"/>
        <c:lblAlgn val="ctr"/>
        <c:lblOffset val="100"/>
        <c:noMultiLvlLbl val="0"/>
      </c:catAx>
      <c:valAx>
        <c:axId val="71235198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AU" sz="1000" b="1" i="0" baseline="0">
                    <a:effectLst/>
                  </a:rPr>
                  <a:t>Volumer per 1000m2 </a:t>
                </a:r>
                <a:endParaRPr lang="en-AU" sz="1000">
                  <a:effectLst/>
                </a:endParaRP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71844664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rendline>
            <c:spPr>
              <a:ln w="22225">
                <a:solidFill>
                  <a:srgbClr val="FF0000"/>
                </a:solidFill>
              </a:ln>
            </c:spPr>
            <c:trendlineType val="linear"/>
            <c:dispRSqr val="0"/>
            <c:dispEq val="0"/>
          </c:trendline>
          <c:cat>
            <c:strRef>
              <c:f>'League table'!$L$6:$S$6</c:f>
              <c:strCache>
                <c:ptCount val="8"/>
                <c:pt idx="0">
                  <c:v>06/07</c:v>
                </c:pt>
                <c:pt idx="1">
                  <c:v>07/08</c:v>
                </c:pt>
                <c:pt idx="2">
                  <c:v>08/09</c:v>
                </c:pt>
                <c:pt idx="3">
                  <c:v>09/10</c:v>
                </c:pt>
                <c:pt idx="4">
                  <c:v>10/11</c:v>
                </c:pt>
                <c:pt idx="5">
                  <c:v>11/12</c:v>
                </c:pt>
                <c:pt idx="6">
                  <c:v>12/13</c:v>
                </c:pt>
                <c:pt idx="7">
                  <c:v>13/14</c:v>
                </c:pt>
              </c:strCache>
            </c:strRef>
          </c:cat>
          <c:val>
            <c:numRef>
              <c:f>'League table'!$L$9:$S$9</c:f>
              <c:numCache>
                <c:formatCode>General</c:formatCode>
                <c:ptCount val="8"/>
                <c:pt idx="0">
                  <c:v>11.08</c:v>
                </c:pt>
                <c:pt idx="1">
                  <c:v>9.5500000000000007</c:v>
                </c:pt>
                <c:pt idx="2">
                  <c:v>8.02</c:v>
                </c:pt>
                <c:pt idx="3">
                  <c:v>7.13</c:v>
                </c:pt>
                <c:pt idx="4">
                  <c:v>5.36</c:v>
                </c:pt>
                <c:pt idx="5">
                  <c:v>5.53</c:v>
                </c:pt>
                <c:pt idx="6">
                  <c:v>4.62</c:v>
                </c:pt>
                <c:pt idx="7">
                  <c:v>4.46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14088856"/>
        <c:axId val="714089640"/>
      </c:lineChart>
      <c:catAx>
        <c:axId val="71408885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714089640"/>
        <c:crosses val="autoZero"/>
        <c:auto val="1"/>
        <c:lblAlgn val="ctr"/>
        <c:lblOffset val="100"/>
        <c:noMultiLvlLbl val="0"/>
      </c:catAx>
      <c:valAx>
        <c:axId val="714089640"/>
        <c:scaling>
          <c:orientation val="minMax"/>
          <c:max val="2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714088856"/>
        <c:crosses val="autoZero"/>
        <c:crossBetween val="between"/>
        <c:majorUnit val="5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Figure_data!$B$18</c:f>
          <c:strCache>
            <c:ptCount val="1"/>
            <c:pt idx="0">
              <c:v>Wetland area index</c:v>
            </c:pt>
          </c:strCache>
        </c:strRef>
      </c:tx>
      <c:layout>
        <c:manualLayout>
          <c:xMode val="edge"/>
          <c:yMode val="edge"/>
          <c:x val="6.011403746945425E-3"/>
          <c:y val="4.7961630695443642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8532746746932857"/>
          <c:y val="0.11710571189853927"/>
          <c:w val="0.79930891727861142"/>
          <c:h val="0.7474160959969981"/>
        </c:manualLayout>
      </c:layout>
      <c:lineChart>
        <c:grouping val="standard"/>
        <c:varyColors val="0"/>
        <c:ser>
          <c:idx val="0"/>
          <c:order val="0"/>
          <c:tx>
            <c:strRef>
              <c:f>Figure_data!$B$19</c:f>
              <c:strCache>
                <c:ptCount val="1"/>
                <c:pt idx="0">
                  <c:v>Wetland area index ('000)</c:v>
                </c:pt>
              </c:strCache>
            </c:strRef>
          </c:tx>
          <c:spPr>
            <a:ln w="19050">
              <a:solidFill>
                <a:srgbClr val="3366CC"/>
              </a:solidFill>
            </a:ln>
          </c:spPr>
          <c:marker>
            <c:symbol val="none"/>
          </c:marker>
          <c:cat>
            <c:numRef>
              <c:f>Figure_data!$A$20:$A$51</c:f>
              <c:numCache>
                <c:formatCode>General</c:formatCode>
                <c:ptCount val="32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  <c:pt idx="17">
                  <c:v>2000</c:v>
                </c:pt>
                <c:pt idx="18">
                  <c:v>2001</c:v>
                </c:pt>
                <c:pt idx="19">
                  <c:v>2002</c:v>
                </c:pt>
                <c:pt idx="20">
                  <c:v>2003</c:v>
                </c:pt>
                <c:pt idx="21">
                  <c:v>2004</c:v>
                </c:pt>
                <c:pt idx="22">
                  <c:v>2005</c:v>
                </c:pt>
                <c:pt idx="23">
                  <c:v>2006</c:v>
                </c:pt>
                <c:pt idx="24">
                  <c:v>2007</c:v>
                </c:pt>
                <c:pt idx="25">
                  <c:v>2008</c:v>
                </c:pt>
                <c:pt idx="26">
                  <c:v>2009</c:v>
                </c:pt>
                <c:pt idx="27">
                  <c:v>2010</c:v>
                </c:pt>
                <c:pt idx="28">
                  <c:v>2011</c:v>
                </c:pt>
                <c:pt idx="29">
                  <c:v>2012</c:v>
                </c:pt>
                <c:pt idx="30">
                  <c:v>2013</c:v>
                </c:pt>
                <c:pt idx="31">
                  <c:v>2014</c:v>
                </c:pt>
              </c:numCache>
            </c:numRef>
          </c:cat>
          <c:val>
            <c:numRef>
              <c:f>Figure_data!$B$20:$B$51</c:f>
              <c:numCache>
                <c:formatCode>_-* #,##0.000_-;\-* #,##0.000_-;_-* "-"??_-;_-@_-</c:formatCode>
                <c:ptCount val="32"/>
                <c:pt idx="0">
                  <c:v>531</c:v>
                </c:pt>
                <c:pt idx="1">
                  <c:v>727.428</c:v>
                </c:pt>
                <c:pt idx="2">
                  <c:v>133.994</c:v>
                </c:pt>
                <c:pt idx="3">
                  <c:v>272.93299999999999</c:v>
                </c:pt>
                <c:pt idx="4">
                  <c:v>168.316</c:v>
                </c:pt>
                <c:pt idx="5">
                  <c:v>313.46699999999998</c:v>
                </c:pt>
                <c:pt idx="6">
                  <c:v>485.69400000000002</c:v>
                </c:pt>
                <c:pt idx="7">
                  <c:v>444.39400000000001</c:v>
                </c:pt>
                <c:pt idx="8">
                  <c:v>242.696</c:v>
                </c:pt>
                <c:pt idx="9">
                  <c:v>218.43</c:v>
                </c:pt>
                <c:pt idx="10">
                  <c:v>267.80500000000001</c:v>
                </c:pt>
                <c:pt idx="11">
                  <c:v>174.98599999999999</c:v>
                </c:pt>
                <c:pt idx="12">
                  <c:v>282.18400000000003</c:v>
                </c:pt>
                <c:pt idx="13">
                  <c:v>334.94499999999999</c:v>
                </c:pt>
                <c:pt idx="14">
                  <c:v>398.41</c:v>
                </c:pt>
                <c:pt idx="15">
                  <c:v>353.55599999999998</c:v>
                </c:pt>
                <c:pt idx="16">
                  <c:v>244.87200000000001</c:v>
                </c:pt>
                <c:pt idx="17">
                  <c:v>338.524</c:v>
                </c:pt>
                <c:pt idx="18">
                  <c:v>231.16200000000001</c:v>
                </c:pt>
                <c:pt idx="19">
                  <c:v>152.43600000000001</c:v>
                </c:pt>
                <c:pt idx="20" formatCode="_-* #,##0.0000_-;\-* #,##0.0000_-;_-* &quot;-&quot;??_-;_-@_-">
                  <c:v>145.95190460000001</c:v>
                </c:pt>
                <c:pt idx="21" formatCode="_-* #,##0.0000_-;\-* #,##0.0000_-;_-* &quot;-&quot;??_-;_-@_-">
                  <c:v>165.074995</c:v>
                </c:pt>
                <c:pt idx="22" formatCode="_-* #,##0.0000_-;\-* #,##0.0000_-;_-* &quot;-&quot;??_-;_-@_-">
                  <c:v>143.49220000000003</c:v>
                </c:pt>
                <c:pt idx="23" formatCode="_-* #,##0.0000_-;\-* #,##0.0000_-;_-* &quot;-&quot;??_-;_-@_-">
                  <c:v>122.23156300000002</c:v>
                </c:pt>
                <c:pt idx="24" formatCode="_-* #,##0.0000_-;\-* #,##0.0000_-;_-* &quot;-&quot;??_-;_-@_-">
                  <c:v>96.148084909679284</c:v>
                </c:pt>
                <c:pt idx="25" formatCode="_-* #,##0.0000_-;\-* #,##0.0000_-;_-* &quot;-&quot;??_-;_-@_-">
                  <c:v>130.34044399999999</c:v>
                </c:pt>
                <c:pt idx="26" formatCode="_-* #,##0.0000_-;\-* #,##0.0000_-;_-* &quot;-&quot;??_-;_-@_-">
                  <c:v>110.86229859999999</c:v>
                </c:pt>
                <c:pt idx="27" formatCode="_-* #,##0.0000_-;\-* #,##0.0000_-;_-* &quot;-&quot;??_-;_-@_-">
                  <c:v>510.39</c:v>
                </c:pt>
                <c:pt idx="28" formatCode="_-* #,##0.0000_-;\-* #,##0.0000_-;_-* &quot;-&quot;??_-;_-@_-">
                  <c:v>370.88073299999854</c:v>
                </c:pt>
                <c:pt idx="29" formatCode="_-* #,##0.0000_-;\-* #,##0.0000_-;_-* &quot;-&quot;??_-;_-@_-">
                  <c:v>283.11741000000018</c:v>
                </c:pt>
                <c:pt idx="30" formatCode="_-* #,##0.0000_-;\-* #,##0.0000_-;_-* &quot;-&quot;??_-;_-@_-">
                  <c:v>177.77693100000056</c:v>
                </c:pt>
                <c:pt idx="31" formatCode="_-* #,##0.0000_-;\-* #,##0.0000_-;_-* &quot;-&quot;??_-;_-@_-">
                  <c:v>126.08385400000036</c:v>
                </c:pt>
              </c:numCache>
            </c:numRef>
          </c:val>
          <c:smooth val="0"/>
        </c:ser>
        <c:ser>
          <c:idx val="1"/>
          <c:order val="1"/>
          <c:tx>
            <c:v>mean</c:v>
          </c:tx>
          <c:spPr>
            <a:ln>
              <a:noFill/>
            </a:ln>
          </c:spPr>
          <c:marker>
            <c:symbol val="none"/>
          </c:marker>
          <c:dLbls>
            <c:dLbl>
              <c:idx val="30"/>
              <c:layout>
                <c:manualLayout>
                  <c:x val="0"/>
                  <c:y val="-5.0104373151771096E-2"/>
                </c:manualLayout>
              </c:layout>
              <c:tx>
                <c:rich>
                  <a:bodyPr wrap="square" lIns="38100" tIns="19050" rIns="38100" bIns="19050" anchor="t" anchorCtr="0">
                    <a:spAutoFit/>
                  </a:bodyPr>
                  <a:lstStyle/>
                  <a:p>
                    <a:pPr>
                      <a:defRPr i="1">
                        <a:solidFill>
                          <a:schemeClr val="accent6">
                            <a:lumMod val="75000"/>
                          </a:schemeClr>
                        </a:solidFill>
                      </a:defRPr>
                    </a:pPr>
                    <a:r>
                      <a:rPr lang="en-US" i="1">
                        <a:solidFill>
                          <a:schemeClr val="accent6">
                            <a:lumMod val="75000"/>
                          </a:schemeClr>
                        </a:solidFill>
                      </a:rPr>
                      <a:t>mean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i="1">
                    <a:solidFill>
                      <a:schemeClr val="accent6">
                        <a:lumMod val="75000"/>
                      </a:schemeClr>
                    </a:solidFill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trendline>
            <c:spPr>
              <a:ln w="19050" cmpd="sng">
                <a:solidFill>
                  <a:schemeClr val="accent6">
                    <a:lumMod val="75000"/>
                  </a:schemeClr>
                </a:solidFill>
                <a:prstDash val="dash"/>
              </a:ln>
            </c:spPr>
            <c:trendlineType val="linear"/>
            <c:forward val="0.5"/>
            <c:backward val="0.5"/>
            <c:dispRSqr val="0"/>
            <c:dispEq val="0"/>
          </c:trendline>
          <c:val>
            <c:numRef>
              <c:f>(Figure_data!$B$54,Figure_data!$B$54,Figure_data!$B$54,Figure_data!$B$54,Figure_data!$B$54,Figure_data!$B$54,Figure_data!$B$54,Figure_data!$B$54,Figure_data!$B$54,Figure_data!$B$54,Figure_data!$B$54,Figure_data!$B$54,Figure_data!$B$54,Figure_data!$B$54,Figure_data!$B$54,Figure_data!$B$54,Figure_data!$B$54,Figure_data!$B$54,Figure_data!$B$54,Figure_data!$B$54,Figure_data!$B$54,Figure_data!$B$54,Figure_data!$B$54,Figure_data!$B$54,Figure_data!$B$54,Figure_data!$B$54,Figure_data!$B$54,Figure_data!$B$54,Figure_data!$B$54,Figure_data!$B$54,Figure_data!$B$54,Figure_data!$B$54)</c:f>
              <c:numCache>
                <c:formatCode>_-* #,##0.000_-;\-* #,##0.000_-;_-* "-"??_-;_-@_-</c:formatCode>
                <c:ptCount val="32"/>
                <c:pt idx="0">
                  <c:v>271.86195056592743</c:v>
                </c:pt>
                <c:pt idx="1">
                  <c:v>271.86195056592743</c:v>
                </c:pt>
                <c:pt idx="2">
                  <c:v>271.86195056592743</c:v>
                </c:pt>
                <c:pt idx="3">
                  <c:v>271.86195056592743</c:v>
                </c:pt>
                <c:pt idx="4">
                  <c:v>271.86195056592743</c:v>
                </c:pt>
                <c:pt idx="5">
                  <c:v>271.86195056592743</c:v>
                </c:pt>
                <c:pt idx="6">
                  <c:v>271.86195056592743</c:v>
                </c:pt>
                <c:pt idx="7">
                  <c:v>271.86195056592743</c:v>
                </c:pt>
                <c:pt idx="8">
                  <c:v>271.86195056592743</c:v>
                </c:pt>
                <c:pt idx="9">
                  <c:v>271.86195056592743</c:v>
                </c:pt>
                <c:pt idx="10">
                  <c:v>271.86195056592743</c:v>
                </c:pt>
                <c:pt idx="11">
                  <c:v>271.86195056592743</c:v>
                </c:pt>
                <c:pt idx="12">
                  <c:v>271.86195056592743</c:v>
                </c:pt>
                <c:pt idx="13">
                  <c:v>271.86195056592743</c:v>
                </c:pt>
                <c:pt idx="14">
                  <c:v>271.86195056592743</c:v>
                </c:pt>
                <c:pt idx="15">
                  <c:v>271.86195056592743</c:v>
                </c:pt>
                <c:pt idx="16">
                  <c:v>271.86195056592743</c:v>
                </c:pt>
                <c:pt idx="17">
                  <c:v>271.86195056592743</c:v>
                </c:pt>
                <c:pt idx="18">
                  <c:v>271.86195056592743</c:v>
                </c:pt>
                <c:pt idx="19">
                  <c:v>271.86195056592743</c:v>
                </c:pt>
                <c:pt idx="20">
                  <c:v>271.86195056592743</c:v>
                </c:pt>
                <c:pt idx="21">
                  <c:v>271.86195056592743</c:v>
                </c:pt>
                <c:pt idx="22">
                  <c:v>271.86195056592743</c:v>
                </c:pt>
                <c:pt idx="23">
                  <c:v>271.86195056592743</c:v>
                </c:pt>
                <c:pt idx="24">
                  <c:v>271.86195056592743</c:v>
                </c:pt>
                <c:pt idx="25">
                  <c:v>271.86195056592743</c:v>
                </c:pt>
                <c:pt idx="26">
                  <c:v>271.86195056592743</c:v>
                </c:pt>
                <c:pt idx="27">
                  <c:v>271.86195056592743</c:v>
                </c:pt>
                <c:pt idx="28">
                  <c:v>271.86195056592743</c:v>
                </c:pt>
                <c:pt idx="29">
                  <c:v>271.86195056592743</c:v>
                </c:pt>
                <c:pt idx="30">
                  <c:v>271.86195056592743</c:v>
                </c:pt>
                <c:pt idx="31">
                  <c:v>271.86195056592743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14090424"/>
        <c:axId val="673394216"/>
      </c:lineChart>
      <c:catAx>
        <c:axId val="71409042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12700">
            <a:solidFill>
              <a:schemeClr val="tx1"/>
            </a:solidFill>
          </a:ln>
        </c:spPr>
        <c:txPr>
          <a:bodyPr rot="-5400000" vert="horz"/>
          <a:lstStyle/>
          <a:p>
            <a:pPr>
              <a:defRPr/>
            </a:pPr>
            <a:endParaRPr lang="en-US"/>
          </a:p>
        </c:txPr>
        <c:crossAx val="673394216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673394216"/>
        <c:scaling>
          <c:orientation val="minMax"/>
          <c:max val="750"/>
          <c:min val="0"/>
        </c:scaling>
        <c:delete val="0"/>
        <c:axPos val="l"/>
        <c:majorGridlines>
          <c:spPr>
            <a:ln w="6350" cap="flat" cmpd="sng" algn="ctr">
              <a:solidFill>
                <a:sysClr val="window" lastClr="FFFFFF">
                  <a:lumMod val="75000"/>
                </a:sysClr>
              </a:solidFill>
              <a:prstDash val="dash"/>
              <a:round/>
              <a:headEnd type="none" w="med" len="med"/>
              <a:tailEnd type="none" w="med" len="med"/>
            </a:ln>
          </c:spPr>
        </c:majorGridlines>
        <c:title>
          <c:tx>
            <c:strRef>
              <c:f>Figure_data!$B$19</c:f>
              <c:strCache>
                <c:ptCount val="1"/>
                <c:pt idx="0">
                  <c:v>Wetland area index ('000)</c:v>
                </c:pt>
              </c:strCache>
            </c:strRef>
          </c:tx>
          <c:layout>
            <c:manualLayout>
              <c:xMode val="edge"/>
              <c:yMode val="edge"/>
              <c:x val="0"/>
              <c:y val="0.16752482643196373"/>
            </c:manualLayout>
          </c:layout>
          <c:overlay val="0"/>
          <c:txPr>
            <a:bodyPr/>
            <a:lstStyle/>
            <a:p>
              <a:pPr>
                <a:defRPr b="1"/>
              </a:pPr>
              <a:endParaRPr lang="en-US"/>
            </a:p>
          </c:txPr>
        </c:title>
        <c:numFmt formatCode="0" sourceLinked="0"/>
        <c:majorTickMark val="out"/>
        <c:minorTickMark val="none"/>
        <c:tickLblPos val="nextTo"/>
        <c:spPr>
          <a:ln w="12700" cap="flat" cmpd="sng" algn="ctr">
            <a:solidFill>
              <a:sysClr val="windowText" lastClr="000000">
                <a:lumMod val="100000"/>
              </a:sysClr>
            </a:solidFill>
            <a:prstDash val="solid"/>
            <a:round/>
            <a:headEnd type="none" w="med" len="med"/>
            <a:tailEnd type="none" w="med" len="med"/>
          </a:ln>
        </c:spPr>
        <c:crossAx val="714090424"/>
        <c:crosses val="autoZero"/>
        <c:crossBetween val="between"/>
      </c:valAx>
      <c:spPr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ysClr val="window" lastClr="FFFFFF"/>
              </a:solidFill>
            </a14:hiddenFill>
          </a:ex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plotVisOnly val="1"/>
    <c:dispBlanksAs val="gap"/>
    <c:showDLblsOverMax val="0"/>
  </c:chart>
  <c:spPr>
    <a:noFill/>
    <a:ln>
      <a:noFill/>
    </a:ln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 sz="900">
          <a:latin typeface="Arial Narrow"/>
          <a:ea typeface="Arial Narrow"/>
          <a:cs typeface="Arial Narrow"/>
        </a:defRPr>
      </a:pPr>
      <a:endParaRPr lang="en-US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Figure_data!$C$18</c:f>
          <c:strCache>
            <c:ptCount val="1"/>
            <c:pt idx="0">
              <c:v>Waterbird abundance</c:v>
            </c:pt>
          </c:strCache>
        </c:strRef>
      </c:tx>
      <c:layout>
        <c:manualLayout>
          <c:xMode val="edge"/>
          <c:yMode val="edge"/>
          <c:x val="6.011403746945425E-3"/>
          <c:y val="4.7961630695443642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8532746746932857"/>
          <c:y val="0.11710571189853927"/>
          <c:w val="0.79930891727861142"/>
          <c:h val="0.7474160959969981"/>
        </c:manualLayout>
      </c:layout>
      <c:lineChart>
        <c:grouping val="standard"/>
        <c:varyColors val="0"/>
        <c:ser>
          <c:idx val="0"/>
          <c:order val="0"/>
          <c:tx>
            <c:strRef>
              <c:f>Figure_data!$C$19</c:f>
              <c:strCache>
                <c:ptCount val="1"/>
                <c:pt idx="0">
                  <c:v>Waterbird abundance ('000)</c:v>
                </c:pt>
              </c:strCache>
            </c:strRef>
          </c:tx>
          <c:spPr>
            <a:ln w="19050">
              <a:solidFill>
                <a:srgbClr val="3366CC"/>
              </a:solidFill>
            </a:ln>
          </c:spPr>
          <c:marker>
            <c:symbol val="none"/>
          </c:marker>
          <c:cat>
            <c:numRef>
              <c:f>Figure_data!$A$20:$A$51</c:f>
              <c:numCache>
                <c:formatCode>General</c:formatCode>
                <c:ptCount val="32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  <c:pt idx="17">
                  <c:v>2000</c:v>
                </c:pt>
                <c:pt idx="18">
                  <c:v>2001</c:v>
                </c:pt>
                <c:pt idx="19">
                  <c:v>2002</c:v>
                </c:pt>
                <c:pt idx="20">
                  <c:v>2003</c:v>
                </c:pt>
                <c:pt idx="21">
                  <c:v>2004</c:v>
                </c:pt>
                <c:pt idx="22">
                  <c:v>2005</c:v>
                </c:pt>
                <c:pt idx="23">
                  <c:v>2006</c:v>
                </c:pt>
                <c:pt idx="24">
                  <c:v>2007</c:v>
                </c:pt>
                <c:pt idx="25">
                  <c:v>2008</c:v>
                </c:pt>
                <c:pt idx="26">
                  <c:v>2009</c:v>
                </c:pt>
                <c:pt idx="27">
                  <c:v>2010</c:v>
                </c:pt>
                <c:pt idx="28">
                  <c:v>2011</c:v>
                </c:pt>
                <c:pt idx="29">
                  <c:v>2012</c:v>
                </c:pt>
                <c:pt idx="30">
                  <c:v>2013</c:v>
                </c:pt>
                <c:pt idx="31">
                  <c:v>2014</c:v>
                </c:pt>
              </c:numCache>
            </c:numRef>
          </c:cat>
          <c:val>
            <c:numRef>
              <c:f>Figure_data!$C$20:$C$51</c:f>
              <c:numCache>
                <c:formatCode>_-* #,##0.000_-;\-* #,##0.000_-;_-* "-"??_-;_-@_-</c:formatCode>
                <c:ptCount val="32"/>
                <c:pt idx="0">
                  <c:v>900.327</c:v>
                </c:pt>
                <c:pt idx="1">
                  <c:v>1586.873</c:v>
                </c:pt>
                <c:pt idx="2">
                  <c:v>823.61199999999997</c:v>
                </c:pt>
                <c:pt idx="3">
                  <c:v>314.98599999999999</c:v>
                </c:pt>
                <c:pt idx="4">
                  <c:v>315.55699999999996</c:v>
                </c:pt>
                <c:pt idx="5">
                  <c:v>294.15499999999997</c:v>
                </c:pt>
                <c:pt idx="6">
                  <c:v>288.89100000000002</c:v>
                </c:pt>
                <c:pt idx="7">
                  <c:v>492.84899999999999</c:v>
                </c:pt>
                <c:pt idx="8">
                  <c:v>745.04200000000003</c:v>
                </c:pt>
                <c:pt idx="9">
                  <c:v>468.142</c:v>
                </c:pt>
                <c:pt idx="10">
                  <c:v>321.512</c:v>
                </c:pt>
                <c:pt idx="11">
                  <c:v>347.952</c:v>
                </c:pt>
                <c:pt idx="12">
                  <c:v>458.98099999999999</c:v>
                </c:pt>
                <c:pt idx="13">
                  <c:v>240.261</c:v>
                </c:pt>
                <c:pt idx="14">
                  <c:v>441.87700000000001</c:v>
                </c:pt>
                <c:pt idx="15">
                  <c:v>77.331999999999994</c:v>
                </c:pt>
                <c:pt idx="16">
                  <c:v>175.13300000000001</c:v>
                </c:pt>
                <c:pt idx="17">
                  <c:v>301.35399999999998</c:v>
                </c:pt>
                <c:pt idx="18">
                  <c:v>346.596</c:v>
                </c:pt>
                <c:pt idx="19">
                  <c:v>178.536</c:v>
                </c:pt>
                <c:pt idx="20">
                  <c:v>199.74100000000001</c:v>
                </c:pt>
                <c:pt idx="21">
                  <c:v>177.28399999999999</c:v>
                </c:pt>
                <c:pt idx="22">
                  <c:v>195.97500000000002</c:v>
                </c:pt>
                <c:pt idx="23">
                  <c:v>151.37100000000001</c:v>
                </c:pt>
                <c:pt idx="24">
                  <c:v>143.72499999999999</c:v>
                </c:pt>
                <c:pt idx="25">
                  <c:v>243.29700000000003</c:v>
                </c:pt>
                <c:pt idx="26">
                  <c:v>256.09399999999999</c:v>
                </c:pt>
                <c:pt idx="27">
                  <c:v>337.68599999999998</c:v>
                </c:pt>
                <c:pt idx="28">
                  <c:v>963.00900000000001</c:v>
                </c:pt>
                <c:pt idx="29">
                  <c:v>838.21100000000001</c:v>
                </c:pt>
                <c:pt idx="30">
                  <c:v>243.149</c:v>
                </c:pt>
                <c:pt idx="31">
                  <c:v>196.88200000000001</c:v>
                </c:pt>
              </c:numCache>
            </c:numRef>
          </c:val>
          <c:smooth val="0"/>
        </c:ser>
        <c:ser>
          <c:idx val="1"/>
          <c:order val="1"/>
          <c:tx>
            <c:v>mean</c:v>
          </c:tx>
          <c:spPr>
            <a:ln>
              <a:noFill/>
            </a:ln>
          </c:spPr>
          <c:marker>
            <c:symbol val="none"/>
          </c:marker>
          <c:dLbls>
            <c:dLbl>
              <c:idx val="31"/>
              <c:layout>
                <c:manualLayout>
                  <c:x val="0"/>
                  <c:y val="-5.0104373151771096E-2"/>
                </c:manualLayout>
              </c:layout>
              <c:tx>
                <c:rich>
                  <a:bodyPr wrap="square" lIns="38100" tIns="19050" rIns="38100" bIns="19050" anchor="t" anchorCtr="0">
                    <a:spAutoFit/>
                  </a:bodyPr>
                  <a:lstStyle/>
                  <a:p>
                    <a:pPr>
                      <a:defRPr i="1">
                        <a:solidFill>
                          <a:schemeClr val="accent6">
                            <a:lumMod val="75000"/>
                          </a:schemeClr>
                        </a:solidFill>
                      </a:defRPr>
                    </a:pPr>
                    <a:r>
                      <a:rPr lang="en-US" i="1">
                        <a:solidFill>
                          <a:schemeClr val="accent6">
                            <a:lumMod val="75000"/>
                          </a:schemeClr>
                        </a:solidFill>
                      </a:rPr>
                      <a:t>mean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i="1">
                    <a:solidFill>
                      <a:schemeClr val="accent6">
                        <a:lumMod val="75000"/>
                      </a:schemeClr>
                    </a:solidFill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trendline>
            <c:spPr>
              <a:ln w="19050">
                <a:solidFill>
                  <a:schemeClr val="accent6">
                    <a:lumMod val="75000"/>
                  </a:schemeClr>
                </a:solidFill>
                <a:prstDash val="dash"/>
              </a:ln>
            </c:spPr>
            <c:trendlineType val="linear"/>
            <c:forward val="0.5"/>
            <c:backward val="0.5"/>
            <c:dispRSqr val="0"/>
            <c:dispEq val="0"/>
          </c:trendline>
          <c:val>
            <c:numRef>
              <c:f>(Figure_data!$C$54,Figure_data!$C$54,Figure_data!$C$54,Figure_data!$C$54,Figure_data!$C$54,Figure_data!$C$54,Figure_data!$C$54,Figure_data!$C$54,Figure_data!$C$54,Figure_data!$C$54,Figure_data!$C$54,Figure_data!$C$54,Figure_data!$C$54,Figure_data!$C$54,Figure_data!$C$54,Figure_data!$C$54,Figure_data!$C$54,Figure_data!$C$54,Figure_data!$C$54,Figure_data!$C$54,Figure_data!$C$54,Figure_data!$C$54,Figure_data!$C$54,Figure_data!$C$54,Figure_data!$C$54,Figure_data!$C$54,Figure_data!$C$54,Figure_data!$C$54,Figure_data!$C$54,Figure_data!$C$54,Figure_data!$C$54,Figure_data!$C$54)</c:f>
              <c:numCache>
                <c:formatCode>_-* #,##0.000_-;\-* #,##0.000_-;_-* "-"??_-;_-@_-</c:formatCode>
                <c:ptCount val="32"/>
                <c:pt idx="0">
                  <c:v>408.32474999999988</c:v>
                </c:pt>
                <c:pt idx="1">
                  <c:v>408.32474999999988</c:v>
                </c:pt>
                <c:pt idx="2">
                  <c:v>408.32474999999988</c:v>
                </c:pt>
                <c:pt idx="3">
                  <c:v>408.32474999999988</c:v>
                </c:pt>
                <c:pt idx="4">
                  <c:v>408.32474999999988</c:v>
                </c:pt>
                <c:pt idx="5">
                  <c:v>408.32474999999988</c:v>
                </c:pt>
                <c:pt idx="6">
                  <c:v>408.32474999999988</c:v>
                </c:pt>
                <c:pt idx="7">
                  <c:v>408.32474999999988</c:v>
                </c:pt>
                <c:pt idx="8">
                  <c:v>408.32474999999988</c:v>
                </c:pt>
                <c:pt idx="9">
                  <c:v>408.32474999999988</c:v>
                </c:pt>
                <c:pt idx="10">
                  <c:v>408.32474999999988</c:v>
                </c:pt>
                <c:pt idx="11">
                  <c:v>408.32474999999988</c:v>
                </c:pt>
                <c:pt idx="12">
                  <c:v>408.32474999999988</c:v>
                </c:pt>
                <c:pt idx="13">
                  <c:v>408.32474999999988</c:v>
                </c:pt>
                <c:pt idx="14">
                  <c:v>408.32474999999988</c:v>
                </c:pt>
                <c:pt idx="15">
                  <c:v>408.32474999999988</c:v>
                </c:pt>
                <c:pt idx="16">
                  <c:v>408.32474999999988</c:v>
                </c:pt>
                <c:pt idx="17">
                  <c:v>408.32474999999988</c:v>
                </c:pt>
                <c:pt idx="18">
                  <c:v>408.32474999999988</c:v>
                </c:pt>
                <c:pt idx="19">
                  <c:v>408.32474999999988</c:v>
                </c:pt>
                <c:pt idx="20">
                  <c:v>408.32474999999988</c:v>
                </c:pt>
                <c:pt idx="21">
                  <c:v>408.32474999999988</c:v>
                </c:pt>
                <c:pt idx="22">
                  <c:v>408.32474999999988</c:v>
                </c:pt>
                <c:pt idx="23">
                  <c:v>408.32474999999988</c:v>
                </c:pt>
                <c:pt idx="24">
                  <c:v>408.32474999999988</c:v>
                </c:pt>
                <c:pt idx="25">
                  <c:v>408.32474999999988</c:v>
                </c:pt>
                <c:pt idx="26">
                  <c:v>408.32474999999988</c:v>
                </c:pt>
                <c:pt idx="27">
                  <c:v>408.32474999999988</c:v>
                </c:pt>
                <c:pt idx="28">
                  <c:v>408.32474999999988</c:v>
                </c:pt>
                <c:pt idx="29">
                  <c:v>408.32474999999988</c:v>
                </c:pt>
                <c:pt idx="30">
                  <c:v>408.32474999999988</c:v>
                </c:pt>
                <c:pt idx="31">
                  <c:v>408.32474999999988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73392256"/>
        <c:axId val="673393432"/>
      </c:lineChart>
      <c:catAx>
        <c:axId val="67339225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12700">
            <a:solidFill>
              <a:schemeClr val="tx1"/>
            </a:solidFill>
          </a:ln>
        </c:spPr>
        <c:txPr>
          <a:bodyPr rot="-5400000" vert="horz"/>
          <a:lstStyle/>
          <a:p>
            <a:pPr>
              <a:defRPr/>
            </a:pPr>
            <a:endParaRPr lang="en-US"/>
          </a:p>
        </c:txPr>
        <c:crossAx val="673393432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673393432"/>
        <c:scaling>
          <c:orientation val="minMax"/>
          <c:max val="1600"/>
          <c:min val="0"/>
        </c:scaling>
        <c:delete val="0"/>
        <c:axPos val="l"/>
        <c:majorGridlines>
          <c:spPr>
            <a:ln w="6350" cap="flat" cmpd="sng" algn="ctr">
              <a:solidFill>
                <a:sysClr val="window" lastClr="FFFFFF">
                  <a:lumMod val="75000"/>
                </a:sysClr>
              </a:solidFill>
              <a:prstDash val="dash"/>
              <a:round/>
              <a:headEnd type="none" w="med" len="med"/>
              <a:tailEnd type="none" w="med" len="med"/>
            </a:ln>
          </c:spPr>
        </c:majorGridlines>
        <c:title>
          <c:tx>
            <c:strRef>
              <c:f>Figure_data!$C$19</c:f>
              <c:strCache>
                <c:ptCount val="1"/>
                <c:pt idx="0">
                  <c:v>Waterbird abundance ('000)</c:v>
                </c:pt>
              </c:strCache>
            </c:strRef>
          </c:tx>
          <c:layout>
            <c:manualLayout>
              <c:xMode val="edge"/>
              <c:yMode val="edge"/>
              <c:x val="0"/>
              <c:y val="0.16752482643196373"/>
            </c:manualLayout>
          </c:layout>
          <c:overlay val="0"/>
          <c:txPr>
            <a:bodyPr/>
            <a:lstStyle/>
            <a:p>
              <a:pPr>
                <a:defRPr b="1"/>
              </a:pPr>
              <a:endParaRPr lang="en-US"/>
            </a:p>
          </c:txPr>
        </c:title>
        <c:numFmt formatCode="0" sourceLinked="0"/>
        <c:majorTickMark val="out"/>
        <c:minorTickMark val="none"/>
        <c:tickLblPos val="nextTo"/>
        <c:spPr>
          <a:ln w="12700" cap="flat" cmpd="sng" algn="ctr">
            <a:solidFill>
              <a:sysClr val="windowText" lastClr="000000">
                <a:lumMod val="100000"/>
              </a:sysClr>
            </a:solidFill>
            <a:prstDash val="solid"/>
            <a:round/>
            <a:headEnd type="none" w="med" len="med"/>
            <a:tailEnd type="none" w="med" len="med"/>
          </a:ln>
        </c:spPr>
        <c:crossAx val="673392256"/>
        <c:crosses val="autoZero"/>
        <c:crossBetween val="between"/>
      </c:valAx>
      <c:spPr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ysClr val="window" lastClr="FFFFFF"/>
              </a:solidFill>
            </a14:hiddenFill>
          </a:ex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plotVisOnly val="1"/>
    <c:dispBlanksAs val="gap"/>
    <c:showDLblsOverMax val="0"/>
  </c:chart>
  <c:spPr>
    <a:noFill/>
    <a:ln>
      <a:noFill/>
    </a:ln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 sz="900">
          <a:latin typeface="Arial Narrow"/>
          <a:ea typeface="Arial Narrow"/>
          <a:cs typeface="Arial Narrow"/>
        </a:defRPr>
      </a:pPr>
      <a:endParaRPr lang="en-US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Figure_data!$D$18</c:f>
          <c:strCache>
            <c:ptCount val="1"/>
            <c:pt idx="0">
              <c:v>Waterbird breeding index</c:v>
            </c:pt>
          </c:strCache>
        </c:strRef>
      </c:tx>
      <c:layout>
        <c:manualLayout>
          <c:xMode val="edge"/>
          <c:yMode val="edge"/>
          <c:x val="6.011403746945425E-3"/>
          <c:y val="4.7961630695443642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8532746746932857"/>
          <c:y val="0.11710571189853927"/>
          <c:w val="0.79930891727861142"/>
          <c:h val="0.7474160959969981"/>
        </c:manualLayout>
      </c:layout>
      <c:lineChart>
        <c:grouping val="standard"/>
        <c:varyColors val="0"/>
        <c:ser>
          <c:idx val="0"/>
          <c:order val="0"/>
          <c:tx>
            <c:strRef>
              <c:f>Figure_data!$D$19</c:f>
              <c:strCache>
                <c:ptCount val="1"/>
                <c:pt idx="0">
                  <c:v>Waterbird breeding index ('000)</c:v>
                </c:pt>
              </c:strCache>
            </c:strRef>
          </c:tx>
          <c:spPr>
            <a:ln w="19050">
              <a:solidFill>
                <a:srgbClr val="3366CC"/>
              </a:solidFill>
            </a:ln>
          </c:spPr>
          <c:marker>
            <c:symbol val="none"/>
          </c:marker>
          <c:cat>
            <c:numRef>
              <c:f>Figure_data!$A$20:$A$51</c:f>
              <c:numCache>
                <c:formatCode>General</c:formatCode>
                <c:ptCount val="32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  <c:pt idx="17">
                  <c:v>2000</c:v>
                </c:pt>
                <c:pt idx="18">
                  <c:v>2001</c:v>
                </c:pt>
                <c:pt idx="19">
                  <c:v>2002</c:v>
                </c:pt>
                <c:pt idx="20">
                  <c:v>2003</c:v>
                </c:pt>
                <c:pt idx="21">
                  <c:v>2004</c:v>
                </c:pt>
                <c:pt idx="22">
                  <c:v>2005</c:v>
                </c:pt>
                <c:pt idx="23">
                  <c:v>2006</c:v>
                </c:pt>
                <c:pt idx="24">
                  <c:v>2007</c:v>
                </c:pt>
                <c:pt idx="25">
                  <c:v>2008</c:v>
                </c:pt>
                <c:pt idx="26">
                  <c:v>2009</c:v>
                </c:pt>
                <c:pt idx="27">
                  <c:v>2010</c:v>
                </c:pt>
                <c:pt idx="28">
                  <c:v>2011</c:v>
                </c:pt>
                <c:pt idx="29">
                  <c:v>2012</c:v>
                </c:pt>
                <c:pt idx="30">
                  <c:v>2013</c:v>
                </c:pt>
                <c:pt idx="31">
                  <c:v>2014</c:v>
                </c:pt>
              </c:numCache>
            </c:numRef>
          </c:cat>
          <c:val>
            <c:numRef>
              <c:f>Figure_data!$D$20:$D$51</c:f>
              <c:numCache>
                <c:formatCode>_-* #,##0.000_-;\-* #,##0.000_-;_-* "-"??_-;_-@_-</c:formatCode>
                <c:ptCount val="32"/>
                <c:pt idx="0">
                  <c:v>17.111000000000001</c:v>
                </c:pt>
                <c:pt idx="1">
                  <c:v>16.183</c:v>
                </c:pt>
                <c:pt idx="2">
                  <c:v>2.1930000000000001</c:v>
                </c:pt>
                <c:pt idx="3">
                  <c:v>15.47</c:v>
                </c:pt>
                <c:pt idx="4">
                  <c:v>0.54100000000000004</c:v>
                </c:pt>
                <c:pt idx="5">
                  <c:v>2.3050000000000002</c:v>
                </c:pt>
                <c:pt idx="6">
                  <c:v>7.335</c:v>
                </c:pt>
                <c:pt idx="7">
                  <c:v>15.259</c:v>
                </c:pt>
                <c:pt idx="8">
                  <c:v>5.5389999999999997</c:v>
                </c:pt>
                <c:pt idx="9">
                  <c:v>3.407</c:v>
                </c:pt>
                <c:pt idx="10">
                  <c:v>3.7080000000000002</c:v>
                </c:pt>
                <c:pt idx="11">
                  <c:v>0.308</c:v>
                </c:pt>
                <c:pt idx="12">
                  <c:v>1.4870000000000001</c:v>
                </c:pt>
                <c:pt idx="13">
                  <c:v>1.1579999999999999</c:v>
                </c:pt>
                <c:pt idx="14">
                  <c:v>0.28000000000000003</c:v>
                </c:pt>
                <c:pt idx="15">
                  <c:v>5.0389999999999997</c:v>
                </c:pt>
                <c:pt idx="16">
                  <c:v>0.224</c:v>
                </c:pt>
                <c:pt idx="17">
                  <c:v>9.4740000000000002</c:v>
                </c:pt>
                <c:pt idx="18">
                  <c:v>0.98799999999999999</c:v>
                </c:pt>
                <c:pt idx="19">
                  <c:v>0.40100000000000002</c:v>
                </c:pt>
                <c:pt idx="20" formatCode="_-* #,##0.0000_-;\-* #,##0.0000_-;_-* &quot;-&quot;??_-;_-@_-">
                  <c:v>0.36199999999999999</c:v>
                </c:pt>
                <c:pt idx="21" formatCode="_-* #,##0.0000_-;\-* #,##0.0000_-;_-* &quot;-&quot;??_-;_-@_-">
                  <c:v>1.8280000000000001</c:v>
                </c:pt>
                <c:pt idx="22" formatCode="_-* #,##0.0000_-;\-* #,##0.0000_-;_-* &quot;-&quot;??_-;_-@_-">
                  <c:v>9.0299999999999994</c:v>
                </c:pt>
                <c:pt idx="23" formatCode="_-* #,##0.0000_-;\-* #,##0.0000_-;_-* &quot;-&quot;??_-;_-@_-">
                  <c:v>0.18</c:v>
                </c:pt>
                <c:pt idx="24" formatCode="_-* #,##0.0000_-;\-* #,##0.0000_-;_-* &quot;-&quot;??_-;_-@_-">
                  <c:v>0.46899999999999997</c:v>
                </c:pt>
                <c:pt idx="25" formatCode="_-* #,##0.0000_-;\-* #,##0.0000_-;_-* &quot;-&quot;??_-;_-@_-">
                  <c:v>0.72499999999999998</c:v>
                </c:pt>
                <c:pt idx="26" formatCode="_-* #,##0.0000_-;\-* #,##0.0000_-;_-* &quot;-&quot;??_-;_-@_-">
                  <c:v>0.59899999999999998</c:v>
                </c:pt>
                <c:pt idx="27" formatCode="_-* #,##0.0000_-;\-* #,##0.0000_-;_-* &quot;-&quot;??_-;_-@_-">
                  <c:v>61.243000000000002</c:v>
                </c:pt>
                <c:pt idx="28" formatCode="_-* #,##0.0000_-;\-* #,##0.0000_-;_-* &quot;-&quot;??_-;_-@_-">
                  <c:v>3.3730000000000002</c:v>
                </c:pt>
                <c:pt idx="29" formatCode="_-* #,##0.0000_-;\-* #,##0.0000_-;_-* &quot;-&quot;??_-;_-@_-">
                  <c:v>2.4020000000000001</c:v>
                </c:pt>
                <c:pt idx="30" formatCode="_-* #,##0.0000_-;\-* #,##0.0000_-;_-* &quot;-&quot;??_-;_-@_-">
                  <c:v>0.21199999999999999</c:v>
                </c:pt>
                <c:pt idx="31" formatCode="_-* #,##0.0000_-;\-* #,##0.0000_-;_-* &quot;-&quot;??_-;_-@_-">
                  <c:v>1.2E-2</c:v>
                </c:pt>
              </c:numCache>
            </c:numRef>
          </c:val>
          <c:smooth val="0"/>
        </c:ser>
        <c:ser>
          <c:idx val="1"/>
          <c:order val="1"/>
          <c:tx>
            <c:v>mean</c:v>
          </c:tx>
          <c:spPr>
            <a:ln>
              <a:noFill/>
            </a:ln>
          </c:spPr>
          <c:marker>
            <c:symbol val="none"/>
          </c:marker>
          <c:dLbls>
            <c:dLbl>
              <c:idx val="30"/>
              <c:layout>
                <c:manualLayout>
                  <c:x val="0"/>
                  <c:y val="-4.453722057935209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i="1">
                      <a:solidFill>
                        <a:schemeClr val="accent6">
                          <a:lumMod val="75000"/>
                        </a:schemeClr>
                      </a:solidFill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trendline>
            <c:spPr>
              <a:ln w="19050" cmpd="sng">
                <a:solidFill>
                  <a:schemeClr val="accent6">
                    <a:lumMod val="75000"/>
                  </a:schemeClr>
                </a:solidFill>
                <a:prstDash val="dash"/>
              </a:ln>
            </c:spPr>
            <c:trendlineType val="linear"/>
            <c:forward val="0.5"/>
            <c:backward val="0.5"/>
            <c:dispRSqr val="0"/>
            <c:dispEq val="0"/>
          </c:trendline>
          <c:val>
            <c:numRef>
              <c:f>(Figure_data!$D$54,Figure_data!$D$54,Figure_data!$D$54,Figure_data!$D$54,Figure_data!$D$54,Figure_data!$D$54,Figure_data!$D$54,Figure_data!$D$54,Figure_data!$D$54,Figure_data!$D$54,Figure_data!$D$54,Figure_data!$D$54,Figure_data!$D$54,Figure_data!$D$54,Figure_data!$D$54,Figure_data!$D$54,Figure_data!$D$54,Figure_data!$D$54,Figure_data!$D$54,Figure_data!$D$54,Figure_data!$D$54,Figure_data!$D$54,Figure_data!$D$54,Figure_data!$D$54,Figure_data!$D$54,Figure_data!$D$54,Figure_data!$D$54,Figure_data!$D$54,Figure_data!$D$54,Figure_data!$D$54,Figure_data!$D$54,Figure_data!$D$54)</c:f>
              <c:numCache>
                <c:formatCode>_-* #,##0.000_-;\-* #,##0.000_-;_-* "-"??_-;_-@_-</c:formatCode>
                <c:ptCount val="32"/>
                <c:pt idx="0">
                  <c:v>5.9014062499999991</c:v>
                </c:pt>
                <c:pt idx="1">
                  <c:v>5.9014062499999991</c:v>
                </c:pt>
                <c:pt idx="2">
                  <c:v>5.9014062499999991</c:v>
                </c:pt>
                <c:pt idx="3">
                  <c:v>5.9014062499999991</c:v>
                </c:pt>
                <c:pt idx="4">
                  <c:v>5.9014062499999991</c:v>
                </c:pt>
                <c:pt idx="5">
                  <c:v>5.9014062499999991</c:v>
                </c:pt>
                <c:pt idx="6">
                  <c:v>5.9014062499999991</c:v>
                </c:pt>
                <c:pt idx="7">
                  <c:v>5.9014062499999991</c:v>
                </c:pt>
                <c:pt idx="8">
                  <c:v>5.9014062499999991</c:v>
                </c:pt>
                <c:pt idx="9">
                  <c:v>5.9014062499999991</c:v>
                </c:pt>
                <c:pt idx="10">
                  <c:v>5.9014062499999991</c:v>
                </c:pt>
                <c:pt idx="11">
                  <c:v>5.9014062499999991</c:v>
                </c:pt>
                <c:pt idx="12">
                  <c:v>5.9014062499999991</c:v>
                </c:pt>
                <c:pt idx="13">
                  <c:v>5.9014062499999991</c:v>
                </c:pt>
                <c:pt idx="14">
                  <c:v>5.9014062499999991</c:v>
                </c:pt>
                <c:pt idx="15">
                  <c:v>5.9014062499999991</c:v>
                </c:pt>
                <c:pt idx="16">
                  <c:v>5.9014062499999991</c:v>
                </c:pt>
                <c:pt idx="17">
                  <c:v>5.9014062499999991</c:v>
                </c:pt>
                <c:pt idx="18">
                  <c:v>5.9014062499999991</c:v>
                </c:pt>
                <c:pt idx="19">
                  <c:v>5.9014062499999991</c:v>
                </c:pt>
                <c:pt idx="20">
                  <c:v>5.9014062499999991</c:v>
                </c:pt>
                <c:pt idx="21">
                  <c:v>5.9014062499999991</c:v>
                </c:pt>
                <c:pt idx="22">
                  <c:v>5.9014062499999991</c:v>
                </c:pt>
                <c:pt idx="23">
                  <c:v>5.9014062499999991</c:v>
                </c:pt>
                <c:pt idx="24">
                  <c:v>5.9014062499999991</c:v>
                </c:pt>
                <c:pt idx="25">
                  <c:v>5.9014062499999991</c:v>
                </c:pt>
                <c:pt idx="26">
                  <c:v>5.9014062499999991</c:v>
                </c:pt>
                <c:pt idx="27">
                  <c:v>5.9014062499999991</c:v>
                </c:pt>
                <c:pt idx="28">
                  <c:v>5.9014062499999991</c:v>
                </c:pt>
                <c:pt idx="29">
                  <c:v>5.9014062499999991</c:v>
                </c:pt>
                <c:pt idx="30">
                  <c:v>5.9014062499999991</c:v>
                </c:pt>
                <c:pt idx="31">
                  <c:v>5.9014062499999991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19597744"/>
        <c:axId val="719597352"/>
      </c:lineChart>
      <c:catAx>
        <c:axId val="7195977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12700">
            <a:solidFill>
              <a:schemeClr val="tx1"/>
            </a:solidFill>
          </a:ln>
        </c:spPr>
        <c:txPr>
          <a:bodyPr rot="-5400000" vert="horz"/>
          <a:lstStyle/>
          <a:p>
            <a:pPr>
              <a:defRPr/>
            </a:pPr>
            <a:endParaRPr lang="en-US"/>
          </a:p>
        </c:txPr>
        <c:crossAx val="719597352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719597352"/>
        <c:scaling>
          <c:orientation val="minMax"/>
          <c:max val="65"/>
          <c:min val="0"/>
        </c:scaling>
        <c:delete val="0"/>
        <c:axPos val="l"/>
        <c:majorGridlines>
          <c:spPr>
            <a:ln w="6350" cap="flat" cmpd="sng" algn="ctr">
              <a:solidFill>
                <a:sysClr val="window" lastClr="FFFFFF">
                  <a:lumMod val="75000"/>
                </a:sysClr>
              </a:solidFill>
              <a:prstDash val="dash"/>
              <a:round/>
              <a:headEnd type="none" w="med" len="med"/>
              <a:tailEnd type="none" w="med" len="med"/>
            </a:ln>
          </c:spPr>
        </c:majorGridlines>
        <c:title>
          <c:tx>
            <c:strRef>
              <c:f>Figure_data!$D$19</c:f>
              <c:strCache>
                <c:ptCount val="1"/>
                <c:pt idx="0">
                  <c:v>Waterbird breeding index ('000)</c:v>
                </c:pt>
              </c:strCache>
            </c:strRef>
          </c:tx>
          <c:layout>
            <c:manualLayout>
              <c:xMode val="edge"/>
              <c:yMode val="edge"/>
              <c:x val="0"/>
              <c:y val="0.16752482643196373"/>
            </c:manualLayout>
          </c:layout>
          <c:overlay val="0"/>
          <c:txPr>
            <a:bodyPr/>
            <a:lstStyle/>
            <a:p>
              <a:pPr>
                <a:defRPr b="1"/>
              </a:pPr>
              <a:endParaRPr lang="en-US"/>
            </a:p>
          </c:txPr>
        </c:title>
        <c:numFmt formatCode="0" sourceLinked="0"/>
        <c:majorTickMark val="out"/>
        <c:minorTickMark val="none"/>
        <c:tickLblPos val="nextTo"/>
        <c:spPr>
          <a:ln w="12700" cap="flat" cmpd="sng" algn="ctr">
            <a:solidFill>
              <a:sysClr val="windowText" lastClr="000000">
                <a:lumMod val="100000"/>
              </a:sysClr>
            </a:solidFill>
            <a:prstDash val="solid"/>
            <a:round/>
            <a:headEnd type="none" w="med" len="med"/>
            <a:tailEnd type="none" w="med" len="med"/>
          </a:ln>
        </c:spPr>
        <c:crossAx val="719597744"/>
        <c:crosses val="autoZero"/>
        <c:crossBetween val="between"/>
      </c:valAx>
      <c:spPr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ysClr val="window" lastClr="FFFFFF"/>
              </a:solidFill>
            </a14:hiddenFill>
          </a:ex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plotVisOnly val="1"/>
    <c:dispBlanksAs val="gap"/>
    <c:showDLblsOverMax val="0"/>
  </c:chart>
  <c:spPr>
    <a:noFill/>
    <a:ln>
      <a:noFill/>
    </a:ln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 sz="900">
          <a:latin typeface="Arial Narrow"/>
          <a:ea typeface="Arial Narrow"/>
          <a:cs typeface="Arial Narrow"/>
        </a:defRPr>
      </a:pPr>
      <a:endParaRPr lang="en-US"/>
    </a:p>
  </c:txPr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Figure_data!$E$18</c:f>
          <c:strCache>
            <c:ptCount val="1"/>
            <c:pt idx="0">
              <c:v>Breeding species diversity</c:v>
            </c:pt>
          </c:strCache>
        </c:strRef>
      </c:tx>
      <c:layout>
        <c:manualLayout>
          <c:xMode val="edge"/>
          <c:yMode val="edge"/>
          <c:x val="6.011403746945425E-3"/>
          <c:y val="4.7961630695443642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8532746746932857"/>
          <c:y val="0.11710571189853927"/>
          <c:w val="0.79930891727861142"/>
          <c:h val="0.7474160959969981"/>
        </c:manualLayout>
      </c:layout>
      <c:lineChart>
        <c:grouping val="standard"/>
        <c:varyColors val="0"/>
        <c:ser>
          <c:idx val="0"/>
          <c:order val="0"/>
          <c:tx>
            <c:strRef>
              <c:f>Figure_data!$E$19</c:f>
              <c:strCache>
                <c:ptCount val="1"/>
                <c:pt idx="0">
                  <c:v>Breeding species diversity</c:v>
                </c:pt>
              </c:strCache>
            </c:strRef>
          </c:tx>
          <c:spPr>
            <a:ln w="19050">
              <a:solidFill>
                <a:srgbClr val="3366CC"/>
              </a:solidFill>
            </a:ln>
          </c:spPr>
          <c:marker>
            <c:symbol val="none"/>
          </c:marker>
          <c:cat>
            <c:numRef>
              <c:f>Figure_data!$A$20:$A$51</c:f>
              <c:numCache>
                <c:formatCode>General</c:formatCode>
                <c:ptCount val="32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  <c:pt idx="17">
                  <c:v>2000</c:v>
                </c:pt>
                <c:pt idx="18">
                  <c:v>2001</c:v>
                </c:pt>
                <c:pt idx="19">
                  <c:v>2002</c:v>
                </c:pt>
                <c:pt idx="20">
                  <c:v>2003</c:v>
                </c:pt>
                <c:pt idx="21">
                  <c:v>2004</c:v>
                </c:pt>
                <c:pt idx="22">
                  <c:v>2005</c:v>
                </c:pt>
                <c:pt idx="23">
                  <c:v>2006</c:v>
                </c:pt>
                <c:pt idx="24">
                  <c:v>2007</c:v>
                </c:pt>
                <c:pt idx="25">
                  <c:v>2008</c:v>
                </c:pt>
                <c:pt idx="26">
                  <c:v>2009</c:v>
                </c:pt>
                <c:pt idx="27">
                  <c:v>2010</c:v>
                </c:pt>
                <c:pt idx="28">
                  <c:v>2011</c:v>
                </c:pt>
                <c:pt idx="29">
                  <c:v>2012</c:v>
                </c:pt>
                <c:pt idx="30">
                  <c:v>2013</c:v>
                </c:pt>
                <c:pt idx="31">
                  <c:v>2014</c:v>
                </c:pt>
              </c:numCache>
            </c:numRef>
          </c:cat>
          <c:val>
            <c:numRef>
              <c:f>Figure_data!$E$20:$E$51</c:f>
              <c:numCache>
                <c:formatCode>_-* #,##0_-;\-* #,##0_-;_-* "-"??_-;_-@_-</c:formatCode>
                <c:ptCount val="32"/>
                <c:pt idx="0">
                  <c:v>25</c:v>
                </c:pt>
                <c:pt idx="1">
                  <c:v>25</c:v>
                </c:pt>
                <c:pt idx="2">
                  <c:v>12</c:v>
                </c:pt>
                <c:pt idx="3">
                  <c:v>15</c:v>
                </c:pt>
                <c:pt idx="4">
                  <c:v>13</c:v>
                </c:pt>
                <c:pt idx="5">
                  <c:v>19</c:v>
                </c:pt>
                <c:pt idx="6">
                  <c:v>25</c:v>
                </c:pt>
                <c:pt idx="7">
                  <c:v>23</c:v>
                </c:pt>
                <c:pt idx="8">
                  <c:v>14</c:v>
                </c:pt>
                <c:pt idx="9">
                  <c:v>9</c:v>
                </c:pt>
                <c:pt idx="10">
                  <c:v>15</c:v>
                </c:pt>
                <c:pt idx="11">
                  <c:v>7</c:v>
                </c:pt>
                <c:pt idx="12">
                  <c:v>18</c:v>
                </c:pt>
                <c:pt idx="13">
                  <c:v>20</c:v>
                </c:pt>
                <c:pt idx="14">
                  <c:v>16</c:v>
                </c:pt>
                <c:pt idx="15">
                  <c:v>22</c:v>
                </c:pt>
                <c:pt idx="16">
                  <c:v>10</c:v>
                </c:pt>
                <c:pt idx="17">
                  <c:v>13</c:v>
                </c:pt>
                <c:pt idx="18">
                  <c:v>4</c:v>
                </c:pt>
                <c:pt idx="19">
                  <c:v>2</c:v>
                </c:pt>
                <c:pt idx="20">
                  <c:v>6</c:v>
                </c:pt>
                <c:pt idx="21">
                  <c:v>6</c:v>
                </c:pt>
                <c:pt idx="22">
                  <c:v>9</c:v>
                </c:pt>
                <c:pt idx="23">
                  <c:v>4</c:v>
                </c:pt>
                <c:pt idx="24">
                  <c:v>2</c:v>
                </c:pt>
                <c:pt idx="25">
                  <c:v>5</c:v>
                </c:pt>
                <c:pt idx="26">
                  <c:v>7</c:v>
                </c:pt>
                <c:pt idx="27">
                  <c:v>22</c:v>
                </c:pt>
                <c:pt idx="28">
                  <c:v>31</c:v>
                </c:pt>
                <c:pt idx="29">
                  <c:v>8</c:v>
                </c:pt>
                <c:pt idx="30">
                  <c:v>4</c:v>
                </c:pt>
                <c:pt idx="31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mean</c:v>
          </c:tx>
          <c:spPr>
            <a:ln>
              <a:noFill/>
            </a:ln>
          </c:spPr>
          <c:marker>
            <c:symbol val="none"/>
          </c:marker>
          <c:dLbls>
            <c:dLbl>
              <c:idx val="31"/>
              <c:layout>
                <c:manualLayout>
                  <c:x val="0"/>
                  <c:y val="-3.8970068006933076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t" anchorCtr="0">
                  <a:spAutoFit/>
                </a:bodyPr>
                <a:lstStyle/>
                <a:p>
                  <a:pPr>
                    <a:defRPr i="1">
                      <a:solidFill>
                        <a:schemeClr val="accent6">
                          <a:lumMod val="75000"/>
                        </a:schemeClr>
                      </a:solidFill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trendline>
            <c:spPr>
              <a:ln w="19050">
                <a:solidFill>
                  <a:schemeClr val="accent6">
                    <a:lumMod val="75000"/>
                  </a:schemeClr>
                </a:solidFill>
                <a:prstDash val="dash"/>
              </a:ln>
            </c:spPr>
            <c:trendlineType val="linear"/>
            <c:forward val="0.5"/>
            <c:backward val="0.5"/>
            <c:dispRSqr val="0"/>
            <c:dispEq val="0"/>
          </c:trendline>
          <c:val>
            <c:numRef>
              <c:f>(Figure_data!$E$54,Figure_data!$E$54,Figure_data!$E$54,Figure_data!$E$54,Figure_data!$E$54,Figure_data!$E$54,Figure_data!$E$54,Figure_data!$E$54,Figure_data!$E$54,Figure_data!$E$54,Figure_data!$E$54,Figure_data!$E$54,Figure_data!$E$54,Figure_data!$E$54,Figure_data!$E$54,Figure_data!$E$54,Figure_data!$E$54,Figure_data!$E$54,Figure_data!$E$54,Figure_data!$E$54,Figure_data!$E$54,Figure_data!$E$54,Figure_data!$E$54,Figure_data!$E$54,Figure_data!$E$54,Figure_data!$E$54,Figure_data!$E$54,Figure_data!$E$54,Figure_data!$E$54,Figure_data!$E$54,Figure_data!$E$54,Figure_data!$E$54)</c:f>
              <c:numCache>
                <c:formatCode>_-* #,##0.000_-;\-* #,##0.000_-;_-* "-"??_-;_-@_-</c:formatCode>
                <c:ptCount val="32"/>
                <c:pt idx="0">
                  <c:v>12.875</c:v>
                </c:pt>
                <c:pt idx="1">
                  <c:v>12.875</c:v>
                </c:pt>
                <c:pt idx="2">
                  <c:v>12.875</c:v>
                </c:pt>
                <c:pt idx="3">
                  <c:v>12.875</c:v>
                </c:pt>
                <c:pt idx="4">
                  <c:v>12.875</c:v>
                </c:pt>
                <c:pt idx="5">
                  <c:v>12.875</c:v>
                </c:pt>
                <c:pt idx="6">
                  <c:v>12.875</c:v>
                </c:pt>
                <c:pt idx="7">
                  <c:v>12.875</c:v>
                </c:pt>
                <c:pt idx="8">
                  <c:v>12.875</c:v>
                </c:pt>
                <c:pt idx="9">
                  <c:v>12.875</c:v>
                </c:pt>
                <c:pt idx="10">
                  <c:v>12.875</c:v>
                </c:pt>
                <c:pt idx="11">
                  <c:v>12.875</c:v>
                </c:pt>
                <c:pt idx="12">
                  <c:v>12.875</c:v>
                </c:pt>
                <c:pt idx="13">
                  <c:v>12.875</c:v>
                </c:pt>
                <c:pt idx="14">
                  <c:v>12.875</c:v>
                </c:pt>
                <c:pt idx="15">
                  <c:v>12.875</c:v>
                </c:pt>
                <c:pt idx="16">
                  <c:v>12.875</c:v>
                </c:pt>
                <c:pt idx="17">
                  <c:v>12.875</c:v>
                </c:pt>
                <c:pt idx="18">
                  <c:v>12.875</c:v>
                </c:pt>
                <c:pt idx="19">
                  <c:v>12.875</c:v>
                </c:pt>
                <c:pt idx="20">
                  <c:v>12.875</c:v>
                </c:pt>
                <c:pt idx="21">
                  <c:v>12.875</c:v>
                </c:pt>
                <c:pt idx="22">
                  <c:v>12.875</c:v>
                </c:pt>
                <c:pt idx="23">
                  <c:v>12.875</c:v>
                </c:pt>
                <c:pt idx="24">
                  <c:v>12.875</c:v>
                </c:pt>
                <c:pt idx="25">
                  <c:v>12.875</c:v>
                </c:pt>
                <c:pt idx="26">
                  <c:v>12.875</c:v>
                </c:pt>
                <c:pt idx="27">
                  <c:v>12.875</c:v>
                </c:pt>
                <c:pt idx="28">
                  <c:v>12.875</c:v>
                </c:pt>
                <c:pt idx="29">
                  <c:v>12.875</c:v>
                </c:pt>
                <c:pt idx="30">
                  <c:v>12.875</c:v>
                </c:pt>
                <c:pt idx="31">
                  <c:v>12.875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19596568"/>
        <c:axId val="719596176"/>
      </c:lineChart>
      <c:catAx>
        <c:axId val="7195965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12700">
            <a:solidFill>
              <a:schemeClr val="tx1"/>
            </a:solidFill>
          </a:ln>
        </c:spPr>
        <c:txPr>
          <a:bodyPr rot="-5400000" vert="horz"/>
          <a:lstStyle/>
          <a:p>
            <a:pPr>
              <a:defRPr/>
            </a:pPr>
            <a:endParaRPr lang="en-US"/>
          </a:p>
        </c:txPr>
        <c:crossAx val="719596176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719596176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ysClr val="window" lastClr="FFFFFF">
                  <a:lumMod val="75000"/>
                </a:sysClr>
              </a:solidFill>
              <a:prstDash val="dash"/>
              <a:round/>
              <a:headEnd type="none" w="med" len="med"/>
              <a:tailEnd type="none" w="med" len="med"/>
            </a:ln>
          </c:spPr>
        </c:majorGridlines>
        <c:title>
          <c:tx>
            <c:strRef>
              <c:f>Figure_data!$E$19</c:f>
              <c:strCache>
                <c:ptCount val="1"/>
                <c:pt idx="0">
                  <c:v>Breeding species diversity</c:v>
                </c:pt>
              </c:strCache>
            </c:strRef>
          </c:tx>
          <c:layout>
            <c:manualLayout>
              <c:xMode val="edge"/>
              <c:yMode val="edge"/>
              <c:x val="0"/>
              <c:y val="0.16752482643196373"/>
            </c:manualLayout>
          </c:layout>
          <c:overlay val="0"/>
          <c:txPr>
            <a:bodyPr/>
            <a:lstStyle/>
            <a:p>
              <a:pPr>
                <a:defRPr b="1"/>
              </a:pPr>
              <a:endParaRPr lang="en-US"/>
            </a:p>
          </c:txPr>
        </c:title>
        <c:numFmt formatCode="0" sourceLinked="0"/>
        <c:majorTickMark val="out"/>
        <c:minorTickMark val="none"/>
        <c:tickLblPos val="nextTo"/>
        <c:spPr>
          <a:ln w="12700" cap="flat" cmpd="sng" algn="ctr">
            <a:solidFill>
              <a:sysClr val="windowText" lastClr="000000">
                <a:lumMod val="100000"/>
              </a:sysClr>
            </a:solidFill>
            <a:prstDash val="solid"/>
            <a:round/>
            <a:headEnd type="none" w="med" len="med"/>
            <a:tailEnd type="none" w="med" len="med"/>
          </a:ln>
        </c:spPr>
        <c:crossAx val="719596568"/>
        <c:crosses val="autoZero"/>
        <c:crossBetween val="between"/>
      </c:valAx>
      <c:spPr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ysClr val="window" lastClr="FFFFFF"/>
              </a:solidFill>
            </a14:hiddenFill>
          </a:ex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plotVisOnly val="1"/>
    <c:dispBlanksAs val="gap"/>
    <c:showDLblsOverMax val="0"/>
  </c:chart>
  <c:spPr>
    <a:noFill/>
    <a:ln>
      <a:noFill/>
    </a:ln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 sz="900">
          <a:latin typeface="Arial Narrow"/>
          <a:ea typeface="Arial Narrow"/>
          <a:cs typeface="Arial Narrow"/>
        </a:defRPr>
      </a:pPr>
      <a:endParaRPr lang="en-US"/>
    </a:p>
  </c:txPr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AU" sz="1800" b="1" i="0" u="none" strike="noStrike" baseline="0">
                <a:effectLst/>
              </a:rPr>
              <a:t>Items per 1000 m</a:t>
            </a:r>
            <a:r>
              <a:rPr lang="en-AU" sz="1800" b="1" i="0" u="none" strike="noStrike" baseline="30000">
                <a:effectLst/>
              </a:rPr>
              <a:t>2</a:t>
            </a:r>
            <a:r>
              <a:rPr lang="en-AU" sz="1800" b="1" i="0" u="none" strike="noStrike" baseline="0">
                <a:effectLst/>
              </a:rPr>
              <a:t> by material type – NSW 2013/14 and 2014/15 all sites</a:t>
            </a:r>
            <a:endParaRPr lang="en-AU"/>
          </a:p>
        </c:rich>
      </c:tx>
      <c:layout>
        <c:manualLayout>
          <c:xMode val="edge"/>
          <c:yMode val="edge"/>
          <c:x val="0.13070739039746349"/>
          <c:y val="2.576489097427467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'Item and volume'!$B$3</c:f>
              <c:strCache>
                <c:ptCount val="1"/>
                <c:pt idx="0">
                  <c:v>2014/15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'Item and volume'!$A$4:$A$8</c:f>
              <c:strCache>
                <c:ptCount val="5"/>
                <c:pt idx="0">
                  <c:v>Cigarette butts</c:v>
                </c:pt>
                <c:pt idx="1">
                  <c:v>Glass</c:v>
                </c:pt>
                <c:pt idx="2">
                  <c:v>Metal</c:v>
                </c:pt>
                <c:pt idx="3">
                  <c:v>Paper/Paperboard</c:v>
                </c:pt>
                <c:pt idx="4">
                  <c:v>Plastics</c:v>
                </c:pt>
              </c:strCache>
            </c:strRef>
          </c:cat>
          <c:val>
            <c:numRef>
              <c:f>'Item and volume'!$B$4:$B$8</c:f>
              <c:numCache>
                <c:formatCode>General</c:formatCode>
                <c:ptCount val="5"/>
                <c:pt idx="0">
                  <c:v>15</c:v>
                </c:pt>
                <c:pt idx="1">
                  <c:v>1</c:v>
                </c:pt>
                <c:pt idx="2">
                  <c:v>6</c:v>
                </c:pt>
                <c:pt idx="3">
                  <c:v>13</c:v>
                </c:pt>
                <c:pt idx="4">
                  <c:v>11</c:v>
                </c:pt>
              </c:numCache>
            </c:numRef>
          </c:val>
        </c:ser>
        <c:ser>
          <c:idx val="1"/>
          <c:order val="1"/>
          <c:tx>
            <c:strRef>
              <c:f>'Item and volume'!$C$3</c:f>
              <c:strCache>
                <c:ptCount val="1"/>
                <c:pt idx="0">
                  <c:v>2013/14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'Item and volume'!$A$4:$A$8</c:f>
              <c:strCache>
                <c:ptCount val="5"/>
                <c:pt idx="0">
                  <c:v>Cigarette butts</c:v>
                </c:pt>
                <c:pt idx="1">
                  <c:v>Glass</c:v>
                </c:pt>
                <c:pt idx="2">
                  <c:v>Metal</c:v>
                </c:pt>
                <c:pt idx="3">
                  <c:v>Paper/Paperboard</c:v>
                </c:pt>
                <c:pt idx="4">
                  <c:v>Plastics</c:v>
                </c:pt>
              </c:strCache>
            </c:strRef>
          </c:cat>
          <c:val>
            <c:numRef>
              <c:f>'Item and volume'!$C$4:$C$8</c:f>
              <c:numCache>
                <c:formatCode>General</c:formatCode>
                <c:ptCount val="5"/>
                <c:pt idx="0">
                  <c:v>20</c:v>
                </c:pt>
                <c:pt idx="1">
                  <c:v>1</c:v>
                </c:pt>
                <c:pt idx="2">
                  <c:v>6</c:v>
                </c:pt>
                <c:pt idx="3">
                  <c:v>15</c:v>
                </c:pt>
                <c:pt idx="4">
                  <c:v>13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719595392"/>
        <c:axId val="719595000"/>
      </c:barChart>
      <c:catAx>
        <c:axId val="71959539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719595000"/>
        <c:crosses val="autoZero"/>
        <c:auto val="1"/>
        <c:lblAlgn val="ctr"/>
        <c:lblOffset val="100"/>
        <c:noMultiLvlLbl val="0"/>
      </c:catAx>
      <c:valAx>
        <c:axId val="71959500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crossAx val="719595392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'Item and volume'!$B$13</c:f>
              <c:strCache>
                <c:ptCount val="1"/>
                <c:pt idx="0">
                  <c:v>2014/15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'Item and volume'!$A$14:$A$18</c:f>
              <c:strCache>
                <c:ptCount val="5"/>
                <c:pt idx="0">
                  <c:v>Cigarette butts</c:v>
                </c:pt>
                <c:pt idx="1">
                  <c:v>Glass</c:v>
                </c:pt>
                <c:pt idx="2">
                  <c:v>Metal</c:v>
                </c:pt>
                <c:pt idx="3">
                  <c:v>Paper/Paperboard</c:v>
                </c:pt>
                <c:pt idx="4">
                  <c:v>Plastics</c:v>
                </c:pt>
              </c:strCache>
            </c:strRef>
          </c:cat>
          <c:val>
            <c:numRef>
              <c:f>'Item and volume'!$B$14:$B$18</c:f>
              <c:numCache>
                <c:formatCode>General</c:formatCode>
                <c:ptCount val="5"/>
                <c:pt idx="0">
                  <c:v>2E-3</c:v>
                </c:pt>
                <c:pt idx="1">
                  <c:v>0.55000000000000004</c:v>
                </c:pt>
                <c:pt idx="2">
                  <c:v>1.33</c:v>
                </c:pt>
                <c:pt idx="3">
                  <c:v>2.34</c:v>
                </c:pt>
                <c:pt idx="4">
                  <c:v>2.39</c:v>
                </c:pt>
              </c:numCache>
            </c:numRef>
          </c:val>
        </c:ser>
        <c:ser>
          <c:idx val="1"/>
          <c:order val="1"/>
          <c:tx>
            <c:strRef>
              <c:f>'Item and volume'!$C$13</c:f>
              <c:strCache>
                <c:ptCount val="1"/>
                <c:pt idx="0">
                  <c:v>2013/14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'Item and volume'!$A$14:$A$18</c:f>
              <c:strCache>
                <c:ptCount val="5"/>
                <c:pt idx="0">
                  <c:v>Cigarette butts</c:v>
                </c:pt>
                <c:pt idx="1">
                  <c:v>Glass</c:v>
                </c:pt>
                <c:pt idx="2">
                  <c:v>Metal</c:v>
                </c:pt>
                <c:pt idx="3">
                  <c:v>Paper/Paperboard</c:v>
                </c:pt>
                <c:pt idx="4">
                  <c:v>Plastics</c:v>
                </c:pt>
              </c:strCache>
            </c:strRef>
          </c:cat>
          <c:val>
            <c:numRef>
              <c:f>'Item and volume'!$C$14:$C$18</c:f>
              <c:numCache>
                <c:formatCode>General</c:formatCode>
                <c:ptCount val="5"/>
                <c:pt idx="0">
                  <c:v>2E-3</c:v>
                </c:pt>
                <c:pt idx="1">
                  <c:v>0.55000000000000004</c:v>
                </c:pt>
                <c:pt idx="2">
                  <c:v>1.33</c:v>
                </c:pt>
                <c:pt idx="3">
                  <c:v>2.52</c:v>
                </c:pt>
                <c:pt idx="4">
                  <c:v>2.5299999999999998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719594216"/>
        <c:axId val="719593824"/>
      </c:barChart>
      <c:catAx>
        <c:axId val="71959421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719593824"/>
        <c:crosses val="autoZero"/>
        <c:auto val="1"/>
        <c:lblAlgn val="ctr"/>
        <c:lblOffset val="100"/>
        <c:noMultiLvlLbl val="0"/>
      </c:catAx>
      <c:valAx>
        <c:axId val="71959382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crossAx val="719594216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doughnutChart>
        <c:varyColors val="1"/>
        <c:ser>
          <c:idx val="0"/>
          <c:order val="0"/>
          <c:tx>
            <c:strRef>
              <c:f>'Item and volume'!$B$3</c:f>
              <c:strCache>
                <c:ptCount val="1"/>
                <c:pt idx="0">
                  <c:v>2014/15</c:v>
                </c:pt>
              </c:strCache>
            </c:strRef>
          </c:tx>
          <c:dPt>
            <c:idx val="0"/>
            <c:bubble3D val="0"/>
            <c:spPr>
              <a:solidFill>
                <a:schemeClr val="accent1">
                  <a:shade val="53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1">
                  <a:shade val="76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1">
                  <a:tint val="77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1">
                  <a:tint val="54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'Item and volume'!$A$4:$A$8</c:f>
              <c:strCache>
                <c:ptCount val="5"/>
                <c:pt idx="0">
                  <c:v>Cigarette butts</c:v>
                </c:pt>
                <c:pt idx="1">
                  <c:v>Glass</c:v>
                </c:pt>
                <c:pt idx="2">
                  <c:v>Metal</c:v>
                </c:pt>
                <c:pt idx="3">
                  <c:v>Paper/Paperboard</c:v>
                </c:pt>
                <c:pt idx="4">
                  <c:v>Plastics</c:v>
                </c:pt>
              </c:strCache>
            </c:strRef>
          </c:cat>
          <c:val>
            <c:numRef>
              <c:f>'Item and volume'!$B$4:$B$8</c:f>
              <c:numCache>
                <c:formatCode>General</c:formatCode>
                <c:ptCount val="5"/>
                <c:pt idx="0">
                  <c:v>15</c:v>
                </c:pt>
                <c:pt idx="1">
                  <c:v>1</c:v>
                </c:pt>
                <c:pt idx="2">
                  <c:v>6</c:v>
                </c:pt>
                <c:pt idx="3">
                  <c:v>13</c:v>
                </c:pt>
                <c:pt idx="4">
                  <c:v>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holeSize val="50"/>
      </c:doughnut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2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3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4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12"/>
  <sheetViews>
    <sheetView tabSelected="1" workbookViewId="0"/>
  </sheetViews>
  <pageMargins left="0.98425196850393704" right="4.0944881889763778" top="4.5275590551181102" bottom="4.5275590551181102" header="0.51181102362204722" footer="0.51181102362204722"/>
  <pageSetup paperSize="9" orientation="portrait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11"/>
  <sheetViews>
    <sheetView workbookViewId="0"/>
  </sheetViews>
  <pageMargins left="0.98425196850393704" right="4.0944881889763778" top="4.5275590551181102" bottom="4.5275590551181102" header="0.51181102362204722" footer="0.51181102362204722"/>
  <pageSetup paperSize="9" orientation="portrait" r:id="rId1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13"/>
  <sheetViews>
    <sheetView workbookViewId="0"/>
  </sheetViews>
  <pageMargins left="0.98425196850393704" right="4.0944881889763778" top="4.5275590551181102" bottom="4.5275590551181102" header="0.51181102362204722" footer="0.51181102362204722"/>
  <pageSetup paperSize="9" orientation="portrait" r:id="rId1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Chart14"/>
  <sheetViews>
    <sheetView workbookViewId="0"/>
  </sheetViews>
  <pageMargins left="0.98425196850393704" right="4.0944881889763778" top="4.5275590551181102" bottom="4.5275590551181102" header="0.51181102362204722" footer="0.51181102362204722"/>
  <pageSetup paperSize="9" orientation="portrait" r:id="rId1"/>
  <drawing r:id="rId2"/>
</chartsheet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6" Type="http://schemas.openxmlformats.org/officeDocument/2006/relationships/chart" Target="../charts/chart12.xml"/><Relationship Id="rId5" Type="http://schemas.openxmlformats.org/officeDocument/2006/relationships/chart" Target="../charts/chart11.xml"/><Relationship Id="rId4" Type="http://schemas.openxmlformats.org/officeDocument/2006/relationships/chart" Target="../charts/chart10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17</xdr:row>
      <xdr:rowOff>33337</xdr:rowOff>
    </xdr:from>
    <xdr:to>
      <xdr:col>9</xdr:col>
      <xdr:colOff>304800</xdr:colOff>
      <xdr:row>31</xdr:row>
      <xdr:rowOff>109537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600075</xdr:colOff>
      <xdr:row>17</xdr:row>
      <xdr:rowOff>33337</xdr:rowOff>
    </xdr:from>
    <xdr:to>
      <xdr:col>18</xdr:col>
      <xdr:colOff>295275</xdr:colOff>
      <xdr:row>31</xdr:row>
      <xdr:rowOff>109537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790825" cy="227647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790825" cy="227647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2790825" cy="227647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2790825" cy="227647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247649</xdr:colOff>
      <xdr:row>2</xdr:row>
      <xdr:rowOff>23812</xdr:rowOff>
    </xdr:from>
    <xdr:to>
      <xdr:col>18</xdr:col>
      <xdr:colOff>371475</xdr:colOff>
      <xdr:row>17</xdr:row>
      <xdr:rowOff>123825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95250</xdr:colOff>
      <xdr:row>19</xdr:row>
      <xdr:rowOff>119062</xdr:rowOff>
    </xdr:from>
    <xdr:to>
      <xdr:col>17</xdr:col>
      <xdr:colOff>400050</xdr:colOff>
      <xdr:row>34</xdr:row>
      <xdr:rowOff>4762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</xdr:col>
      <xdr:colOff>514350</xdr:colOff>
      <xdr:row>1</xdr:row>
      <xdr:rowOff>104775</xdr:rowOff>
    </xdr:from>
    <xdr:to>
      <xdr:col>26</xdr:col>
      <xdr:colOff>209550</xdr:colOff>
      <xdr:row>15</xdr:row>
      <xdr:rowOff>180975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18</xdr:col>
      <xdr:colOff>561975</xdr:colOff>
      <xdr:row>17</xdr:row>
      <xdr:rowOff>0</xdr:rowOff>
    </xdr:from>
    <xdr:to>
      <xdr:col>26</xdr:col>
      <xdr:colOff>257175</xdr:colOff>
      <xdr:row>31</xdr:row>
      <xdr:rowOff>76200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17</xdr:col>
      <xdr:colOff>333375</xdr:colOff>
      <xdr:row>3</xdr:row>
      <xdr:rowOff>114300</xdr:rowOff>
    </xdr:from>
    <xdr:to>
      <xdr:col>25</xdr:col>
      <xdr:colOff>28575</xdr:colOff>
      <xdr:row>18</xdr:row>
      <xdr:rowOff>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533400</xdr:colOff>
      <xdr:row>10</xdr:row>
      <xdr:rowOff>0</xdr:rowOff>
    </xdr:from>
    <xdr:to>
      <xdr:col>16</xdr:col>
      <xdr:colOff>314325</xdr:colOff>
      <xdr:row>26</xdr:row>
      <xdr:rowOff>95250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57150</xdr:colOff>
      <xdr:row>1</xdr:row>
      <xdr:rowOff>90487</xdr:rowOff>
    </xdr:from>
    <xdr:to>
      <xdr:col>16</xdr:col>
      <xdr:colOff>361950</xdr:colOff>
      <xdr:row>15</xdr:row>
      <xdr:rowOff>166687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28575</xdr:colOff>
      <xdr:row>17</xdr:row>
      <xdr:rowOff>4762</xdr:rowOff>
    </xdr:from>
    <xdr:to>
      <xdr:col>16</xdr:col>
      <xdr:colOff>333375</xdr:colOff>
      <xdr:row>31</xdr:row>
      <xdr:rowOff>80962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485775</xdr:colOff>
      <xdr:row>9</xdr:row>
      <xdr:rowOff>52387</xdr:rowOff>
    </xdr:from>
    <xdr:to>
      <xdr:col>14</xdr:col>
      <xdr:colOff>180975</xdr:colOff>
      <xdr:row>23</xdr:row>
      <xdr:rowOff>128587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3:X16"/>
  <sheetViews>
    <sheetView topLeftCell="A19" workbookViewId="0">
      <selection activeCell="U5" sqref="U5"/>
    </sheetView>
  </sheetViews>
  <sheetFormatPr defaultRowHeight="15" x14ac:dyDescent="0.25"/>
  <sheetData>
    <row r="3" spans="1:24" x14ac:dyDescent="0.25">
      <c r="A3" s="20" t="s">
        <v>20</v>
      </c>
      <c r="B3" s="20"/>
      <c r="C3" s="20"/>
    </row>
    <row r="4" spans="1:24" ht="15.75" thickBot="1" x14ac:dyDescent="0.3"/>
    <row r="5" spans="1:24" ht="16.5" thickTop="1" thickBot="1" x14ac:dyDescent="0.3">
      <c r="A5" s="1"/>
      <c r="B5" s="2"/>
      <c r="C5" s="123" t="s">
        <v>0</v>
      </c>
      <c r="D5" s="123"/>
      <c r="E5" s="123"/>
      <c r="F5" s="123"/>
      <c r="G5" s="123"/>
      <c r="H5" s="123"/>
      <c r="I5" s="123"/>
      <c r="J5" s="124"/>
      <c r="K5" s="2"/>
      <c r="L5" s="123" t="s">
        <v>1</v>
      </c>
      <c r="M5" s="123"/>
      <c r="N5" s="123"/>
      <c r="O5" s="123"/>
      <c r="P5" s="123"/>
      <c r="Q5" s="123"/>
      <c r="R5" s="123"/>
      <c r="S5" s="124"/>
      <c r="W5" s="125" t="s">
        <v>21</v>
      </c>
      <c r="X5" s="126"/>
    </row>
    <row r="6" spans="1:24" ht="18" thickTop="1" thickBot="1" x14ac:dyDescent="0.3">
      <c r="A6" s="1"/>
      <c r="B6" s="3" t="s">
        <v>2</v>
      </c>
      <c r="C6" s="4" t="s">
        <v>3</v>
      </c>
      <c r="D6" s="4" t="s">
        <v>4</v>
      </c>
      <c r="E6" s="4" t="s">
        <v>5</v>
      </c>
      <c r="F6" s="4" t="s">
        <v>6</v>
      </c>
      <c r="G6" s="5" t="s">
        <v>7</v>
      </c>
      <c r="H6" s="5" t="s">
        <v>8</v>
      </c>
      <c r="I6" s="5" t="s">
        <v>19</v>
      </c>
      <c r="J6" s="79" t="s">
        <v>49</v>
      </c>
      <c r="K6" s="3" t="s">
        <v>2</v>
      </c>
      <c r="L6" s="4" t="s">
        <v>3</v>
      </c>
      <c r="M6" s="4" t="s">
        <v>4</v>
      </c>
      <c r="N6" s="4" t="s">
        <v>5</v>
      </c>
      <c r="O6" s="4" t="s">
        <v>6</v>
      </c>
      <c r="P6" s="5" t="s">
        <v>7</v>
      </c>
      <c r="Q6" s="5" t="s">
        <v>8</v>
      </c>
      <c r="R6" s="5" t="s">
        <v>19</v>
      </c>
      <c r="S6" s="79" t="s">
        <v>49</v>
      </c>
      <c r="W6" s="16" t="s">
        <v>22</v>
      </c>
      <c r="X6" s="16" t="s">
        <v>23</v>
      </c>
    </row>
    <row r="7" spans="1:24" ht="16.5" thickTop="1" thickBot="1" x14ac:dyDescent="0.3">
      <c r="A7" s="83" t="s">
        <v>17</v>
      </c>
      <c r="B7" s="12">
        <v>71</v>
      </c>
      <c r="C7" s="12">
        <v>80</v>
      </c>
      <c r="D7" s="12">
        <v>48</v>
      </c>
      <c r="E7" s="12">
        <v>43</v>
      </c>
      <c r="F7" s="12">
        <v>50</v>
      </c>
      <c r="G7" s="13">
        <v>39</v>
      </c>
      <c r="H7" s="14">
        <v>36</v>
      </c>
      <c r="I7" s="14">
        <v>30</v>
      </c>
      <c r="J7" s="81">
        <v>28</v>
      </c>
      <c r="K7" s="12">
        <v>7.87</v>
      </c>
      <c r="L7" s="12">
        <v>7.74</v>
      </c>
      <c r="M7" s="12">
        <v>4.1900000000000004</v>
      </c>
      <c r="N7" s="12">
        <v>2.87</v>
      </c>
      <c r="O7" s="12">
        <v>4.91</v>
      </c>
      <c r="P7" s="13">
        <v>3.99</v>
      </c>
      <c r="Q7" s="14">
        <v>3.67</v>
      </c>
      <c r="R7" s="14">
        <v>3.2</v>
      </c>
      <c r="S7" s="81">
        <v>3.37</v>
      </c>
      <c r="T7" s="81">
        <v>3</v>
      </c>
      <c r="V7" s="6" t="s">
        <v>9</v>
      </c>
      <c r="W7" s="15"/>
      <c r="X7" s="15"/>
    </row>
    <row r="8" spans="1:24" ht="16.5" thickTop="1" thickBot="1" x14ac:dyDescent="0.3">
      <c r="A8" s="7" t="s">
        <v>10</v>
      </c>
      <c r="B8" s="8" t="s">
        <v>11</v>
      </c>
      <c r="C8" s="8">
        <v>68</v>
      </c>
      <c r="D8" s="8">
        <v>56</v>
      </c>
      <c r="E8" s="8">
        <v>56</v>
      </c>
      <c r="F8" s="8">
        <v>51</v>
      </c>
      <c r="G8" s="9">
        <v>45</v>
      </c>
      <c r="H8" s="10">
        <v>58</v>
      </c>
      <c r="I8" s="10">
        <v>55</v>
      </c>
      <c r="J8" s="81">
        <v>40</v>
      </c>
      <c r="K8" s="8" t="s">
        <v>11</v>
      </c>
      <c r="L8" s="8">
        <v>7.04</v>
      </c>
      <c r="M8" s="8">
        <v>6.06</v>
      </c>
      <c r="N8" s="8">
        <v>4.7699999999999996</v>
      </c>
      <c r="O8" s="8">
        <v>3.31</v>
      </c>
      <c r="P8" s="9">
        <v>3.73</v>
      </c>
      <c r="Q8" s="10">
        <v>4.93</v>
      </c>
      <c r="R8" s="10">
        <v>4.66</v>
      </c>
      <c r="S8" s="81">
        <v>4.5199999999999996</v>
      </c>
      <c r="T8" s="81">
        <v>5</v>
      </c>
      <c r="V8" s="7" t="s">
        <v>10</v>
      </c>
      <c r="W8" s="17">
        <v>4</v>
      </c>
      <c r="X8" s="17">
        <v>4</v>
      </c>
    </row>
    <row r="9" spans="1:24" ht="15.75" thickBot="1" x14ac:dyDescent="0.3">
      <c r="A9" s="7" t="s">
        <v>15</v>
      </c>
      <c r="B9" s="8">
        <v>60</v>
      </c>
      <c r="C9" s="8">
        <v>61</v>
      </c>
      <c r="D9" s="8">
        <v>68</v>
      </c>
      <c r="E9" s="8">
        <v>57</v>
      </c>
      <c r="F9" s="8">
        <v>54</v>
      </c>
      <c r="G9" s="9">
        <v>55</v>
      </c>
      <c r="H9" s="10">
        <v>57</v>
      </c>
      <c r="I9" s="10">
        <v>53</v>
      </c>
      <c r="J9" s="81">
        <v>46</v>
      </c>
      <c r="K9" s="8">
        <v>7.23</v>
      </c>
      <c r="L9" s="8">
        <v>11.08</v>
      </c>
      <c r="M9" s="8">
        <v>9.5500000000000007</v>
      </c>
      <c r="N9" s="8">
        <v>8.02</v>
      </c>
      <c r="O9" s="8">
        <v>7.13</v>
      </c>
      <c r="P9" s="9">
        <v>5.36</v>
      </c>
      <c r="Q9" s="10">
        <v>5.53</v>
      </c>
      <c r="R9" s="10">
        <v>4.62</v>
      </c>
      <c r="S9" s="81">
        <v>4.46</v>
      </c>
      <c r="T9" s="81">
        <v>4</v>
      </c>
      <c r="V9" s="7" t="s">
        <v>12</v>
      </c>
      <c r="W9" s="19">
        <v>5</v>
      </c>
      <c r="X9" s="19">
        <v>7</v>
      </c>
    </row>
    <row r="10" spans="1:24" ht="15.75" thickBot="1" x14ac:dyDescent="0.3">
      <c r="A10" s="84" t="s">
        <v>9</v>
      </c>
      <c r="B10" s="85">
        <v>70</v>
      </c>
      <c r="C10" s="85">
        <v>74</v>
      </c>
      <c r="D10" s="85">
        <v>68</v>
      </c>
      <c r="E10" s="85">
        <v>63</v>
      </c>
      <c r="F10" s="85">
        <v>66</v>
      </c>
      <c r="G10" s="86">
        <v>61</v>
      </c>
      <c r="H10" s="87">
        <v>58</v>
      </c>
      <c r="I10" s="87">
        <v>56</v>
      </c>
      <c r="J10" s="80">
        <v>51</v>
      </c>
      <c r="K10" s="85">
        <v>8.86</v>
      </c>
      <c r="L10" s="85">
        <v>9.68</v>
      </c>
      <c r="M10" s="85">
        <v>8.59</v>
      </c>
      <c r="N10" s="85">
        <v>7.73</v>
      </c>
      <c r="O10" s="85">
        <v>7.55</v>
      </c>
      <c r="P10" s="86">
        <v>6.49</v>
      </c>
      <c r="Q10" s="87">
        <v>6.24</v>
      </c>
      <c r="R10" s="87">
        <v>6.13</v>
      </c>
      <c r="S10" s="80">
        <v>5.97</v>
      </c>
      <c r="T10" s="81">
        <v>7</v>
      </c>
      <c r="V10" s="7" t="s">
        <v>13</v>
      </c>
      <c r="W10" s="17">
        <v>2</v>
      </c>
      <c r="X10" s="17">
        <v>1</v>
      </c>
    </row>
    <row r="11" spans="1:24" ht="15.75" thickBot="1" x14ac:dyDescent="0.3">
      <c r="A11" s="7" t="s">
        <v>13</v>
      </c>
      <c r="B11" s="8" t="s">
        <v>11</v>
      </c>
      <c r="C11" s="8">
        <v>64</v>
      </c>
      <c r="D11" s="8">
        <v>60</v>
      </c>
      <c r="E11" s="8">
        <v>84</v>
      </c>
      <c r="F11" s="8">
        <v>70</v>
      </c>
      <c r="G11" s="9">
        <v>34</v>
      </c>
      <c r="H11" s="10">
        <v>49</v>
      </c>
      <c r="I11" s="10">
        <v>51</v>
      </c>
      <c r="J11" s="81">
        <v>52</v>
      </c>
      <c r="K11" s="8" t="s">
        <v>11</v>
      </c>
      <c r="L11" s="8">
        <v>5.32</v>
      </c>
      <c r="M11" s="8">
        <v>7.24</v>
      </c>
      <c r="N11" s="8">
        <v>6</v>
      </c>
      <c r="O11" s="8">
        <v>5.09</v>
      </c>
      <c r="P11" s="9">
        <v>3.16</v>
      </c>
      <c r="Q11" s="10">
        <v>3.84</v>
      </c>
      <c r="R11" s="10">
        <v>2.61</v>
      </c>
      <c r="S11" s="81">
        <v>2.75</v>
      </c>
      <c r="T11" s="81">
        <v>1</v>
      </c>
      <c r="V11" s="7" t="s">
        <v>14</v>
      </c>
      <c r="W11" s="17">
        <v>7</v>
      </c>
      <c r="X11" s="17">
        <v>5</v>
      </c>
    </row>
    <row r="12" spans="1:24" ht="15.75" thickBot="1" x14ac:dyDescent="0.3">
      <c r="A12" s="7" t="s">
        <v>18</v>
      </c>
      <c r="B12" s="8">
        <v>60</v>
      </c>
      <c r="C12" s="8">
        <v>83</v>
      </c>
      <c r="D12" s="8">
        <v>85</v>
      </c>
      <c r="E12" s="8">
        <v>87</v>
      </c>
      <c r="F12" s="8">
        <v>71</v>
      </c>
      <c r="G12" s="9">
        <v>75</v>
      </c>
      <c r="H12" s="10">
        <v>62</v>
      </c>
      <c r="I12" s="10">
        <v>63</v>
      </c>
      <c r="J12" s="81">
        <v>54</v>
      </c>
      <c r="K12" s="8">
        <v>8.57</v>
      </c>
      <c r="L12" s="8">
        <v>12.19</v>
      </c>
      <c r="M12" s="8">
        <v>13.06</v>
      </c>
      <c r="N12" s="8">
        <v>11.93</v>
      </c>
      <c r="O12" s="8">
        <v>9.44</v>
      </c>
      <c r="P12" s="9">
        <v>9.0299999999999994</v>
      </c>
      <c r="Q12" s="10">
        <v>10.28</v>
      </c>
      <c r="R12" s="10">
        <v>10.46</v>
      </c>
      <c r="S12" s="81">
        <v>10.14</v>
      </c>
      <c r="T12" s="81">
        <v>8</v>
      </c>
      <c r="V12" s="7" t="s">
        <v>15</v>
      </c>
      <c r="W12" s="17">
        <v>3</v>
      </c>
      <c r="X12" s="17">
        <v>3</v>
      </c>
    </row>
    <row r="13" spans="1:24" ht="15.75" thickBot="1" x14ac:dyDescent="0.3">
      <c r="A13" s="7" t="s">
        <v>12</v>
      </c>
      <c r="B13" s="88">
        <v>80</v>
      </c>
      <c r="C13" s="88">
        <v>71</v>
      </c>
      <c r="D13" s="88">
        <v>77</v>
      </c>
      <c r="E13" s="88">
        <v>65</v>
      </c>
      <c r="F13" s="88">
        <v>75</v>
      </c>
      <c r="G13" s="89">
        <v>69</v>
      </c>
      <c r="H13" s="90">
        <v>58</v>
      </c>
      <c r="I13" s="90">
        <v>61</v>
      </c>
      <c r="J13" s="82">
        <v>57</v>
      </c>
      <c r="K13" s="88">
        <v>14.95</v>
      </c>
      <c r="L13" s="88">
        <v>14.69</v>
      </c>
      <c r="M13" s="88">
        <v>11.9</v>
      </c>
      <c r="N13" s="88">
        <v>12.13</v>
      </c>
      <c r="O13" s="88">
        <v>13.43</v>
      </c>
      <c r="P13" s="89">
        <v>10.72</v>
      </c>
      <c r="Q13" s="90">
        <v>8.98</v>
      </c>
      <c r="R13" s="90">
        <v>10.15</v>
      </c>
      <c r="S13" s="82">
        <v>10.24</v>
      </c>
      <c r="T13" s="81">
        <v>9</v>
      </c>
      <c r="V13" s="7" t="s">
        <v>16</v>
      </c>
      <c r="W13" s="17">
        <v>8</v>
      </c>
      <c r="X13" s="17">
        <v>6</v>
      </c>
    </row>
    <row r="14" spans="1:24" ht="15.75" thickBot="1" x14ac:dyDescent="0.3">
      <c r="A14" s="7" t="s">
        <v>16</v>
      </c>
      <c r="B14" s="8">
        <v>59</v>
      </c>
      <c r="C14" s="8">
        <v>70</v>
      </c>
      <c r="D14" s="8">
        <v>61</v>
      </c>
      <c r="E14" s="8">
        <v>64</v>
      </c>
      <c r="F14" s="8">
        <v>86</v>
      </c>
      <c r="G14" s="9">
        <v>85</v>
      </c>
      <c r="H14" s="10">
        <v>86</v>
      </c>
      <c r="I14" s="10">
        <v>83</v>
      </c>
      <c r="J14" s="81">
        <v>65</v>
      </c>
      <c r="K14" s="8">
        <v>5.15</v>
      </c>
      <c r="L14" s="8">
        <v>6.68</v>
      </c>
      <c r="M14" s="8">
        <v>5.9</v>
      </c>
      <c r="N14" s="8">
        <v>9.1999999999999993</v>
      </c>
      <c r="O14" s="8">
        <v>9.0399999999999991</v>
      </c>
      <c r="P14" s="9">
        <v>8.23</v>
      </c>
      <c r="Q14" s="10">
        <v>5.96</v>
      </c>
      <c r="R14" s="10">
        <v>6.52</v>
      </c>
      <c r="S14" s="81">
        <v>2.99</v>
      </c>
      <c r="T14" s="81">
        <v>2</v>
      </c>
      <c r="V14" s="7" t="s">
        <v>17</v>
      </c>
      <c r="W14" s="17">
        <v>1</v>
      </c>
      <c r="X14" s="17">
        <v>2</v>
      </c>
    </row>
    <row r="15" spans="1:24" ht="15.75" thickBot="1" x14ac:dyDescent="0.3">
      <c r="A15" s="11" t="s">
        <v>14</v>
      </c>
      <c r="B15" s="12">
        <v>89</v>
      </c>
      <c r="C15" s="12">
        <v>86</v>
      </c>
      <c r="D15" s="12">
        <v>76</v>
      </c>
      <c r="E15" s="12">
        <v>59</v>
      </c>
      <c r="F15" s="12">
        <v>76</v>
      </c>
      <c r="G15" s="13">
        <v>78</v>
      </c>
      <c r="H15" s="14">
        <v>70</v>
      </c>
      <c r="I15" s="14">
        <v>68</v>
      </c>
      <c r="J15" s="81">
        <v>72</v>
      </c>
      <c r="K15" s="12">
        <v>7.66</v>
      </c>
      <c r="L15" s="12">
        <v>7.59</v>
      </c>
      <c r="M15" s="12">
        <v>7.44</v>
      </c>
      <c r="N15" s="12">
        <v>5.6</v>
      </c>
      <c r="O15" s="12">
        <v>5.65</v>
      </c>
      <c r="P15" s="13">
        <v>5.94</v>
      </c>
      <c r="Q15" s="14">
        <v>4.88</v>
      </c>
      <c r="R15" s="14">
        <v>4.82</v>
      </c>
      <c r="S15" s="81">
        <v>5.56</v>
      </c>
      <c r="T15" s="81">
        <v>6</v>
      </c>
      <c r="V15" s="11" t="s">
        <v>18</v>
      </c>
      <c r="W15" s="18">
        <v>6</v>
      </c>
      <c r="X15" s="18">
        <v>8</v>
      </c>
    </row>
    <row r="16" spans="1:24" ht="15.75" thickTop="1" x14ac:dyDescent="0.25"/>
  </sheetData>
  <sortState ref="A7:T15">
    <sortCondition ref="J15"/>
  </sortState>
  <mergeCells count="3">
    <mergeCell ref="C5:J5"/>
    <mergeCell ref="L5:S5"/>
    <mergeCell ref="W5:X5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V42"/>
  <sheetViews>
    <sheetView workbookViewId="0">
      <selection activeCell="C34" sqref="C34"/>
    </sheetView>
  </sheetViews>
  <sheetFormatPr defaultRowHeight="11.25" x14ac:dyDescent="0.2"/>
  <cols>
    <col min="1" max="1" width="18.140625" style="23" bestFit="1" customWidth="1"/>
    <col min="2" max="2" width="9.140625" style="22"/>
    <col min="3" max="3" width="11.7109375" style="22" customWidth="1"/>
    <col min="4" max="4" width="2.140625" style="23" customWidth="1"/>
    <col min="5" max="7" width="9" style="22" customWidth="1"/>
    <col min="8" max="8" width="2.5703125" style="22" customWidth="1"/>
    <col min="9" max="11" width="9" style="22" customWidth="1"/>
    <col min="12" max="12" width="2.5703125" style="24" customWidth="1"/>
    <col min="13" max="13" width="16.7109375" style="22" customWidth="1"/>
    <col min="14" max="14" width="10.28515625" style="22" customWidth="1"/>
    <col min="15" max="16" width="9" style="29" customWidth="1"/>
    <col min="17" max="17" width="9" style="23" customWidth="1"/>
    <col min="18" max="18" width="8.28515625" style="23" customWidth="1"/>
    <col min="19" max="20" width="9.140625" style="23"/>
    <col min="21" max="21" width="19.42578125" style="23" customWidth="1"/>
    <col min="22" max="250" width="9.140625" style="23"/>
    <col min="251" max="251" width="18.140625" style="23" bestFit="1" customWidth="1"/>
    <col min="252" max="252" width="9.140625" style="23"/>
    <col min="253" max="253" width="11.7109375" style="23" customWidth="1"/>
    <col min="254" max="254" width="2.140625" style="23" customWidth="1"/>
    <col min="255" max="257" width="9" style="23" customWidth="1"/>
    <col min="258" max="258" width="2.5703125" style="23" customWidth="1"/>
    <col min="259" max="261" width="9" style="23" customWidth="1"/>
    <col min="262" max="262" width="2.5703125" style="23" customWidth="1"/>
    <col min="263" max="263" width="20.85546875" style="23" customWidth="1"/>
    <col min="264" max="264" width="10.28515625" style="23" customWidth="1"/>
    <col min="265" max="270" width="9" style="23" customWidth="1"/>
    <col min="271" max="506" width="9.140625" style="23"/>
    <col min="507" max="507" width="18.140625" style="23" bestFit="1" customWidth="1"/>
    <col min="508" max="508" width="9.140625" style="23"/>
    <col min="509" max="509" width="11.7109375" style="23" customWidth="1"/>
    <col min="510" max="510" width="2.140625" style="23" customWidth="1"/>
    <col min="511" max="513" width="9" style="23" customWidth="1"/>
    <col min="514" max="514" width="2.5703125" style="23" customWidth="1"/>
    <col min="515" max="517" width="9" style="23" customWidth="1"/>
    <col min="518" max="518" width="2.5703125" style="23" customWidth="1"/>
    <col min="519" max="519" width="20.85546875" style="23" customWidth="1"/>
    <col min="520" max="520" width="10.28515625" style="23" customWidth="1"/>
    <col min="521" max="526" width="9" style="23" customWidth="1"/>
    <col min="527" max="762" width="9.140625" style="23"/>
    <col min="763" max="763" width="18.140625" style="23" bestFit="1" customWidth="1"/>
    <col min="764" max="764" width="9.140625" style="23"/>
    <col min="765" max="765" width="11.7109375" style="23" customWidth="1"/>
    <col min="766" max="766" width="2.140625" style="23" customWidth="1"/>
    <col min="767" max="769" width="9" style="23" customWidth="1"/>
    <col min="770" max="770" width="2.5703125" style="23" customWidth="1"/>
    <col min="771" max="773" width="9" style="23" customWidth="1"/>
    <col min="774" max="774" width="2.5703125" style="23" customWidth="1"/>
    <col min="775" max="775" width="20.85546875" style="23" customWidth="1"/>
    <col min="776" max="776" width="10.28515625" style="23" customWidth="1"/>
    <col min="777" max="782" width="9" style="23" customWidth="1"/>
    <col min="783" max="1018" width="9.140625" style="23"/>
    <col min="1019" max="1019" width="18.140625" style="23" bestFit="1" customWidth="1"/>
    <col min="1020" max="1020" width="9.140625" style="23"/>
    <col min="1021" max="1021" width="11.7109375" style="23" customWidth="1"/>
    <col min="1022" max="1022" width="2.140625" style="23" customWidth="1"/>
    <col min="1023" max="1025" width="9" style="23" customWidth="1"/>
    <col min="1026" max="1026" width="2.5703125" style="23" customWidth="1"/>
    <col min="1027" max="1029" width="9" style="23" customWidth="1"/>
    <col min="1030" max="1030" width="2.5703125" style="23" customWidth="1"/>
    <col min="1031" max="1031" width="20.85546875" style="23" customWidth="1"/>
    <col min="1032" max="1032" width="10.28515625" style="23" customWidth="1"/>
    <col min="1033" max="1038" width="9" style="23" customWidth="1"/>
    <col min="1039" max="1274" width="9.140625" style="23"/>
    <col min="1275" max="1275" width="18.140625" style="23" bestFit="1" customWidth="1"/>
    <col min="1276" max="1276" width="9.140625" style="23"/>
    <col min="1277" max="1277" width="11.7109375" style="23" customWidth="1"/>
    <col min="1278" max="1278" width="2.140625" style="23" customWidth="1"/>
    <col min="1279" max="1281" width="9" style="23" customWidth="1"/>
    <col min="1282" max="1282" width="2.5703125" style="23" customWidth="1"/>
    <col min="1283" max="1285" width="9" style="23" customWidth="1"/>
    <col min="1286" max="1286" width="2.5703125" style="23" customWidth="1"/>
    <col min="1287" max="1287" width="20.85546875" style="23" customWidth="1"/>
    <col min="1288" max="1288" width="10.28515625" style="23" customWidth="1"/>
    <col min="1289" max="1294" width="9" style="23" customWidth="1"/>
    <col min="1295" max="1530" width="9.140625" style="23"/>
    <col min="1531" max="1531" width="18.140625" style="23" bestFit="1" customWidth="1"/>
    <col min="1532" max="1532" width="9.140625" style="23"/>
    <col min="1533" max="1533" width="11.7109375" style="23" customWidth="1"/>
    <col min="1534" max="1534" width="2.140625" style="23" customWidth="1"/>
    <col min="1535" max="1537" width="9" style="23" customWidth="1"/>
    <col min="1538" max="1538" width="2.5703125" style="23" customWidth="1"/>
    <col min="1539" max="1541" width="9" style="23" customWidth="1"/>
    <col min="1542" max="1542" width="2.5703125" style="23" customWidth="1"/>
    <col min="1543" max="1543" width="20.85546875" style="23" customWidth="1"/>
    <col min="1544" max="1544" width="10.28515625" style="23" customWidth="1"/>
    <col min="1545" max="1550" width="9" style="23" customWidth="1"/>
    <col min="1551" max="1786" width="9.140625" style="23"/>
    <col min="1787" max="1787" width="18.140625" style="23" bestFit="1" customWidth="1"/>
    <col min="1788" max="1788" width="9.140625" style="23"/>
    <col min="1789" max="1789" width="11.7109375" style="23" customWidth="1"/>
    <col min="1790" max="1790" width="2.140625" style="23" customWidth="1"/>
    <col min="1791" max="1793" width="9" style="23" customWidth="1"/>
    <col min="1794" max="1794" width="2.5703125" style="23" customWidth="1"/>
    <col min="1795" max="1797" width="9" style="23" customWidth="1"/>
    <col min="1798" max="1798" width="2.5703125" style="23" customWidth="1"/>
    <col min="1799" max="1799" width="20.85546875" style="23" customWidth="1"/>
    <col min="1800" max="1800" width="10.28515625" style="23" customWidth="1"/>
    <col min="1801" max="1806" width="9" style="23" customWidth="1"/>
    <col min="1807" max="2042" width="9.140625" style="23"/>
    <col min="2043" max="2043" width="18.140625" style="23" bestFit="1" customWidth="1"/>
    <col min="2044" max="2044" width="9.140625" style="23"/>
    <col min="2045" max="2045" width="11.7109375" style="23" customWidth="1"/>
    <col min="2046" max="2046" width="2.140625" style="23" customWidth="1"/>
    <col min="2047" max="2049" width="9" style="23" customWidth="1"/>
    <col min="2050" max="2050" width="2.5703125" style="23" customWidth="1"/>
    <col min="2051" max="2053" width="9" style="23" customWidth="1"/>
    <col min="2054" max="2054" width="2.5703125" style="23" customWidth="1"/>
    <col min="2055" max="2055" width="20.85546875" style="23" customWidth="1"/>
    <col min="2056" max="2056" width="10.28515625" style="23" customWidth="1"/>
    <col min="2057" max="2062" width="9" style="23" customWidth="1"/>
    <col min="2063" max="2298" width="9.140625" style="23"/>
    <col min="2299" max="2299" width="18.140625" style="23" bestFit="1" customWidth="1"/>
    <col min="2300" max="2300" width="9.140625" style="23"/>
    <col min="2301" max="2301" width="11.7109375" style="23" customWidth="1"/>
    <col min="2302" max="2302" width="2.140625" style="23" customWidth="1"/>
    <col min="2303" max="2305" width="9" style="23" customWidth="1"/>
    <col min="2306" max="2306" width="2.5703125" style="23" customWidth="1"/>
    <col min="2307" max="2309" width="9" style="23" customWidth="1"/>
    <col min="2310" max="2310" width="2.5703125" style="23" customWidth="1"/>
    <col min="2311" max="2311" width="20.85546875" style="23" customWidth="1"/>
    <col min="2312" max="2312" width="10.28515625" style="23" customWidth="1"/>
    <col min="2313" max="2318" width="9" style="23" customWidth="1"/>
    <col min="2319" max="2554" width="9.140625" style="23"/>
    <col min="2555" max="2555" width="18.140625" style="23" bestFit="1" customWidth="1"/>
    <col min="2556" max="2556" width="9.140625" style="23"/>
    <col min="2557" max="2557" width="11.7109375" style="23" customWidth="1"/>
    <col min="2558" max="2558" width="2.140625" style="23" customWidth="1"/>
    <col min="2559" max="2561" width="9" style="23" customWidth="1"/>
    <col min="2562" max="2562" width="2.5703125" style="23" customWidth="1"/>
    <col min="2563" max="2565" width="9" style="23" customWidth="1"/>
    <col min="2566" max="2566" width="2.5703125" style="23" customWidth="1"/>
    <col min="2567" max="2567" width="20.85546875" style="23" customWidth="1"/>
    <col min="2568" max="2568" width="10.28515625" style="23" customWidth="1"/>
    <col min="2569" max="2574" width="9" style="23" customWidth="1"/>
    <col min="2575" max="2810" width="9.140625" style="23"/>
    <col min="2811" max="2811" width="18.140625" style="23" bestFit="1" customWidth="1"/>
    <col min="2812" max="2812" width="9.140625" style="23"/>
    <col min="2813" max="2813" width="11.7109375" style="23" customWidth="1"/>
    <col min="2814" max="2814" width="2.140625" style="23" customWidth="1"/>
    <col min="2815" max="2817" width="9" style="23" customWidth="1"/>
    <col min="2818" max="2818" width="2.5703125" style="23" customWidth="1"/>
    <col min="2819" max="2821" width="9" style="23" customWidth="1"/>
    <col min="2822" max="2822" width="2.5703125" style="23" customWidth="1"/>
    <col min="2823" max="2823" width="20.85546875" style="23" customWidth="1"/>
    <col min="2824" max="2824" width="10.28515625" style="23" customWidth="1"/>
    <col min="2825" max="2830" width="9" style="23" customWidth="1"/>
    <col min="2831" max="3066" width="9.140625" style="23"/>
    <col min="3067" max="3067" width="18.140625" style="23" bestFit="1" customWidth="1"/>
    <col min="3068" max="3068" width="9.140625" style="23"/>
    <col min="3069" max="3069" width="11.7109375" style="23" customWidth="1"/>
    <col min="3070" max="3070" width="2.140625" style="23" customWidth="1"/>
    <col min="3071" max="3073" width="9" style="23" customWidth="1"/>
    <col min="3074" max="3074" width="2.5703125" style="23" customWidth="1"/>
    <col min="3075" max="3077" width="9" style="23" customWidth="1"/>
    <col min="3078" max="3078" width="2.5703125" style="23" customWidth="1"/>
    <col min="3079" max="3079" width="20.85546875" style="23" customWidth="1"/>
    <col min="3080" max="3080" width="10.28515625" style="23" customWidth="1"/>
    <col min="3081" max="3086" width="9" style="23" customWidth="1"/>
    <col min="3087" max="3322" width="9.140625" style="23"/>
    <col min="3323" max="3323" width="18.140625" style="23" bestFit="1" customWidth="1"/>
    <col min="3324" max="3324" width="9.140625" style="23"/>
    <col min="3325" max="3325" width="11.7109375" style="23" customWidth="1"/>
    <col min="3326" max="3326" width="2.140625" style="23" customWidth="1"/>
    <col min="3327" max="3329" width="9" style="23" customWidth="1"/>
    <col min="3330" max="3330" width="2.5703125" style="23" customWidth="1"/>
    <col min="3331" max="3333" width="9" style="23" customWidth="1"/>
    <col min="3334" max="3334" width="2.5703125" style="23" customWidth="1"/>
    <col min="3335" max="3335" width="20.85546875" style="23" customWidth="1"/>
    <col min="3336" max="3336" width="10.28515625" style="23" customWidth="1"/>
    <col min="3337" max="3342" width="9" style="23" customWidth="1"/>
    <col min="3343" max="3578" width="9.140625" style="23"/>
    <col min="3579" max="3579" width="18.140625" style="23" bestFit="1" customWidth="1"/>
    <col min="3580" max="3580" width="9.140625" style="23"/>
    <col min="3581" max="3581" width="11.7109375" style="23" customWidth="1"/>
    <col min="3582" max="3582" width="2.140625" style="23" customWidth="1"/>
    <col min="3583" max="3585" width="9" style="23" customWidth="1"/>
    <col min="3586" max="3586" width="2.5703125" style="23" customWidth="1"/>
    <col min="3587" max="3589" width="9" style="23" customWidth="1"/>
    <col min="3590" max="3590" width="2.5703125" style="23" customWidth="1"/>
    <col min="3591" max="3591" width="20.85546875" style="23" customWidth="1"/>
    <col min="3592" max="3592" width="10.28515625" style="23" customWidth="1"/>
    <col min="3593" max="3598" width="9" style="23" customWidth="1"/>
    <col min="3599" max="3834" width="9.140625" style="23"/>
    <col min="3835" max="3835" width="18.140625" style="23" bestFit="1" customWidth="1"/>
    <col min="3836" max="3836" width="9.140625" style="23"/>
    <col min="3837" max="3837" width="11.7109375" style="23" customWidth="1"/>
    <col min="3838" max="3838" width="2.140625" style="23" customWidth="1"/>
    <col min="3839" max="3841" width="9" style="23" customWidth="1"/>
    <col min="3842" max="3842" width="2.5703125" style="23" customWidth="1"/>
    <col min="3843" max="3845" width="9" style="23" customWidth="1"/>
    <col min="3846" max="3846" width="2.5703125" style="23" customWidth="1"/>
    <col min="3847" max="3847" width="20.85546875" style="23" customWidth="1"/>
    <col min="3848" max="3848" width="10.28515625" style="23" customWidth="1"/>
    <col min="3849" max="3854" width="9" style="23" customWidth="1"/>
    <col min="3855" max="4090" width="9.140625" style="23"/>
    <col min="4091" max="4091" width="18.140625" style="23" bestFit="1" customWidth="1"/>
    <col min="4092" max="4092" width="9.140625" style="23"/>
    <col min="4093" max="4093" width="11.7109375" style="23" customWidth="1"/>
    <col min="4094" max="4094" width="2.140625" style="23" customWidth="1"/>
    <col min="4095" max="4097" width="9" style="23" customWidth="1"/>
    <col min="4098" max="4098" width="2.5703125" style="23" customWidth="1"/>
    <col min="4099" max="4101" width="9" style="23" customWidth="1"/>
    <col min="4102" max="4102" width="2.5703125" style="23" customWidth="1"/>
    <col min="4103" max="4103" width="20.85546875" style="23" customWidth="1"/>
    <col min="4104" max="4104" width="10.28515625" style="23" customWidth="1"/>
    <col min="4105" max="4110" width="9" style="23" customWidth="1"/>
    <col min="4111" max="4346" width="9.140625" style="23"/>
    <col min="4347" max="4347" width="18.140625" style="23" bestFit="1" customWidth="1"/>
    <col min="4348" max="4348" width="9.140625" style="23"/>
    <col min="4349" max="4349" width="11.7109375" style="23" customWidth="1"/>
    <col min="4350" max="4350" width="2.140625" style="23" customWidth="1"/>
    <col min="4351" max="4353" width="9" style="23" customWidth="1"/>
    <col min="4354" max="4354" width="2.5703125" style="23" customWidth="1"/>
    <col min="4355" max="4357" width="9" style="23" customWidth="1"/>
    <col min="4358" max="4358" width="2.5703125" style="23" customWidth="1"/>
    <col min="4359" max="4359" width="20.85546875" style="23" customWidth="1"/>
    <col min="4360" max="4360" width="10.28515625" style="23" customWidth="1"/>
    <col min="4361" max="4366" width="9" style="23" customWidth="1"/>
    <col min="4367" max="4602" width="9.140625" style="23"/>
    <col min="4603" max="4603" width="18.140625" style="23" bestFit="1" customWidth="1"/>
    <col min="4604" max="4604" width="9.140625" style="23"/>
    <col min="4605" max="4605" width="11.7109375" style="23" customWidth="1"/>
    <col min="4606" max="4606" width="2.140625" style="23" customWidth="1"/>
    <col min="4607" max="4609" width="9" style="23" customWidth="1"/>
    <col min="4610" max="4610" width="2.5703125" style="23" customWidth="1"/>
    <col min="4611" max="4613" width="9" style="23" customWidth="1"/>
    <col min="4614" max="4614" width="2.5703125" style="23" customWidth="1"/>
    <col min="4615" max="4615" width="20.85546875" style="23" customWidth="1"/>
    <col min="4616" max="4616" width="10.28515625" style="23" customWidth="1"/>
    <col min="4617" max="4622" width="9" style="23" customWidth="1"/>
    <col min="4623" max="4858" width="9.140625" style="23"/>
    <col min="4859" max="4859" width="18.140625" style="23" bestFit="1" customWidth="1"/>
    <col min="4860" max="4860" width="9.140625" style="23"/>
    <col min="4861" max="4861" width="11.7109375" style="23" customWidth="1"/>
    <col min="4862" max="4862" width="2.140625" style="23" customWidth="1"/>
    <col min="4863" max="4865" width="9" style="23" customWidth="1"/>
    <col min="4866" max="4866" width="2.5703125" style="23" customWidth="1"/>
    <col min="4867" max="4869" width="9" style="23" customWidth="1"/>
    <col min="4870" max="4870" width="2.5703125" style="23" customWidth="1"/>
    <col min="4871" max="4871" width="20.85546875" style="23" customWidth="1"/>
    <col min="4872" max="4872" width="10.28515625" style="23" customWidth="1"/>
    <col min="4873" max="4878" width="9" style="23" customWidth="1"/>
    <col min="4879" max="5114" width="9.140625" style="23"/>
    <col min="5115" max="5115" width="18.140625" style="23" bestFit="1" customWidth="1"/>
    <col min="5116" max="5116" width="9.140625" style="23"/>
    <col min="5117" max="5117" width="11.7109375" style="23" customWidth="1"/>
    <col min="5118" max="5118" width="2.140625" style="23" customWidth="1"/>
    <col min="5119" max="5121" width="9" style="23" customWidth="1"/>
    <col min="5122" max="5122" width="2.5703125" style="23" customWidth="1"/>
    <col min="5123" max="5125" width="9" style="23" customWidth="1"/>
    <col min="5126" max="5126" width="2.5703125" style="23" customWidth="1"/>
    <col min="5127" max="5127" width="20.85546875" style="23" customWidth="1"/>
    <col min="5128" max="5128" width="10.28515625" style="23" customWidth="1"/>
    <col min="5129" max="5134" width="9" style="23" customWidth="1"/>
    <col min="5135" max="5370" width="9.140625" style="23"/>
    <col min="5371" max="5371" width="18.140625" style="23" bestFit="1" customWidth="1"/>
    <col min="5372" max="5372" width="9.140625" style="23"/>
    <col min="5373" max="5373" width="11.7109375" style="23" customWidth="1"/>
    <col min="5374" max="5374" width="2.140625" style="23" customWidth="1"/>
    <col min="5375" max="5377" width="9" style="23" customWidth="1"/>
    <col min="5378" max="5378" width="2.5703125" style="23" customWidth="1"/>
    <col min="5379" max="5381" width="9" style="23" customWidth="1"/>
    <col min="5382" max="5382" width="2.5703125" style="23" customWidth="1"/>
    <col min="5383" max="5383" width="20.85546875" style="23" customWidth="1"/>
    <col min="5384" max="5384" width="10.28515625" style="23" customWidth="1"/>
    <col min="5385" max="5390" width="9" style="23" customWidth="1"/>
    <col min="5391" max="5626" width="9.140625" style="23"/>
    <col min="5627" max="5627" width="18.140625" style="23" bestFit="1" customWidth="1"/>
    <col min="5628" max="5628" width="9.140625" style="23"/>
    <col min="5629" max="5629" width="11.7109375" style="23" customWidth="1"/>
    <col min="5630" max="5630" width="2.140625" style="23" customWidth="1"/>
    <col min="5631" max="5633" width="9" style="23" customWidth="1"/>
    <col min="5634" max="5634" width="2.5703125" style="23" customWidth="1"/>
    <col min="5635" max="5637" width="9" style="23" customWidth="1"/>
    <col min="5638" max="5638" width="2.5703125" style="23" customWidth="1"/>
    <col min="5639" max="5639" width="20.85546875" style="23" customWidth="1"/>
    <col min="5640" max="5640" width="10.28515625" style="23" customWidth="1"/>
    <col min="5641" max="5646" width="9" style="23" customWidth="1"/>
    <col min="5647" max="5882" width="9.140625" style="23"/>
    <col min="5883" max="5883" width="18.140625" style="23" bestFit="1" customWidth="1"/>
    <col min="5884" max="5884" width="9.140625" style="23"/>
    <col min="5885" max="5885" width="11.7109375" style="23" customWidth="1"/>
    <col min="5886" max="5886" width="2.140625" style="23" customWidth="1"/>
    <col min="5887" max="5889" width="9" style="23" customWidth="1"/>
    <col min="5890" max="5890" width="2.5703125" style="23" customWidth="1"/>
    <col min="5891" max="5893" width="9" style="23" customWidth="1"/>
    <col min="5894" max="5894" width="2.5703125" style="23" customWidth="1"/>
    <col min="5895" max="5895" width="20.85546875" style="23" customWidth="1"/>
    <col min="5896" max="5896" width="10.28515625" style="23" customWidth="1"/>
    <col min="5897" max="5902" width="9" style="23" customWidth="1"/>
    <col min="5903" max="6138" width="9.140625" style="23"/>
    <col min="6139" max="6139" width="18.140625" style="23" bestFit="1" customWidth="1"/>
    <col min="6140" max="6140" width="9.140625" style="23"/>
    <col min="6141" max="6141" width="11.7109375" style="23" customWidth="1"/>
    <col min="6142" max="6142" width="2.140625" style="23" customWidth="1"/>
    <col min="6143" max="6145" width="9" style="23" customWidth="1"/>
    <col min="6146" max="6146" width="2.5703125" style="23" customWidth="1"/>
    <col min="6147" max="6149" width="9" style="23" customWidth="1"/>
    <col min="6150" max="6150" width="2.5703125" style="23" customWidth="1"/>
    <col min="6151" max="6151" width="20.85546875" style="23" customWidth="1"/>
    <col min="6152" max="6152" width="10.28515625" style="23" customWidth="1"/>
    <col min="6153" max="6158" width="9" style="23" customWidth="1"/>
    <col min="6159" max="6394" width="9.140625" style="23"/>
    <col min="6395" max="6395" width="18.140625" style="23" bestFit="1" customWidth="1"/>
    <col min="6396" max="6396" width="9.140625" style="23"/>
    <col min="6397" max="6397" width="11.7109375" style="23" customWidth="1"/>
    <col min="6398" max="6398" width="2.140625" style="23" customWidth="1"/>
    <col min="6399" max="6401" width="9" style="23" customWidth="1"/>
    <col min="6402" max="6402" width="2.5703125" style="23" customWidth="1"/>
    <col min="6403" max="6405" width="9" style="23" customWidth="1"/>
    <col min="6406" max="6406" width="2.5703125" style="23" customWidth="1"/>
    <col min="6407" max="6407" width="20.85546875" style="23" customWidth="1"/>
    <col min="6408" max="6408" width="10.28515625" style="23" customWidth="1"/>
    <col min="6409" max="6414" width="9" style="23" customWidth="1"/>
    <col min="6415" max="6650" width="9.140625" style="23"/>
    <col min="6651" max="6651" width="18.140625" style="23" bestFit="1" customWidth="1"/>
    <col min="6652" max="6652" width="9.140625" style="23"/>
    <col min="6653" max="6653" width="11.7109375" style="23" customWidth="1"/>
    <col min="6654" max="6654" width="2.140625" style="23" customWidth="1"/>
    <col min="6655" max="6657" width="9" style="23" customWidth="1"/>
    <col min="6658" max="6658" width="2.5703125" style="23" customWidth="1"/>
    <col min="6659" max="6661" width="9" style="23" customWidth="1"/>
    <col min="6662" max="6662" width="2.5703125" style="23" customWidth="1"/>
    <col min="6663" max="6663" width="20.85546875" style="23" customWidth="1"/>
    <col min="6664" max="6664" width="10.28515625" style="23" customWidth="1"/>
    <col min="6665" max="6670" width="9" style="23" customWidth="1"/>
    <col min="6671" max="6906" width="9.140625" style="23"/>
    <col min="6907" max="6907" width="18.140625" style="23" bestFit="1" customWidth="1"/>
    <col min="6908" max="6908" width="9.140625" style="23"/>
    <col min="6909" max="6909" width="11.7109375" style="23" customWidth="1"/>
    <col min="6910" max="6910" width="2.140625" style="23" customWidth="1"/>
    <col min="6911" max="6913" width="9" style="23" customWidth="1"/>
    <col min="6914" max="6914" width="2.5703125" style="23" customWidth="1"/>
    <col min="6915" max="6917" width="9" style="23" customWidth="1"/>
    <col min="6918" max="6918" width="2.5703125" style="23" customWidth="1"/>
    <col min="6919" max="6919" width="20.85546875" style="23" customWidth="1"/>
    <col min="6920" max="6920" width="10.28515625" style="23" customWidth="1"/>
    <col min="6921" max="6926" width="9" style="23" customWidth="1"/>
    <col min="6927" max="7162" width="9.140625" style="23"/>
    <col min="7163" max="7163" width="18.140625" style="23" bestFit="1" customWidth="1"/>
    <col min="7164" max="7164" width="9.140625" style="23"/>
    <col min="7165" max="7165" width="11.7109375" style="23" customWidth="1"/>
    <col min="7166" max="7166" width="2.140625" style="23" customWidth="1"/>
    <col min="7167" max="7169" width="9" style="23" customWidth="1"/>
    <col min="7170" max="7170" width="2.5703125" style="23" customWidth="1"/>
    <col min="7171" max="7173" width="9" style="23" customWidth="1"/>
    <col min="7174" max="7174" width="2.5703125" style="23" customWidth="1"/>
    <col min="7175" max="7175" width="20.85546875" style="23" customWidth="1"/>
    <col min="7176" max="7176" width="10.28515625" style="23" customWidth="1"/>
    <col min="7177" max="7182" width="9" style="23" customWidth="1"/>
    <col min="7183" max="7418" width="9.140625" style="23"/>
    <col min="7419" max="7419" width="18.140625" style="23" bestFit="1" customWidth="1"/>
    <col min="7420" max="7420" width="9.140625" style="23"/>
    <col min="7421" max="7421" width="11.7109375" style="23" customWidth="1"/>
    <col min="7422" max="7422" width="2.140625" style="23" customWidth="1"/>
    <col min="7423" max="7425" width="9" style="23" customWidth="1"/>
    <col min="7426" max="7426" width="2.5703125" style="23" customWidth="1"/>
    <col min="7427" max="7429" width="9" style="23" customWidth="1"/>
    <col min="7430" max="7430" width="2.5703125" style="23" customWidth="1"/>
    <col min="7431" max="7431" width="20.85546875" style="23" customWidth="1"/>
    <col min="7432" max="7432" width="10.28515625" style="23" customWidth="1"/>
    <col min="7433" max="7438" width="9" style="23" customWidth="1"/>
    <col min="7439" max="7674" width="9.140625" style="23"/>
    <col min="7675" max="7675" width="18.140625" style="23" bestFit="1" customWidth="1"/>
    <col min="7676" max="7676" width="9.140625" style="23"/>
    <col min="7677" max="7677" width="11.7109375" style="23" customWidth="1"/>
    <col min="7678" max="7678" width="2.140625" style="23" customWidth="1"/>
    <col min="7679" max="7681" width="9" style="23" customWidth="1"/>
    <col min="7682" max="7682" width="2.5703125" style="23" customWidth="1"/>
    <col min="7683" max="7685" width="9" style="23" customWidth="1"/>
    <col min="7686" max="7686" width="2.5703125" style="23" customWidth="1"/>
    <col min="7687" max="7687" width="20.85546875" style="23" customWidth="1"/>
    <col min="7688" max="7688" width="10.28515625" style="23" customWidth="1"/>
    <col min="7689" max="7694" width="9" style="23" customWidth="1"/>
    <col min="7695" max="7930" width="9.140625" style="23"/>
    <col min="7931" max="7931" width="18.140625" style="23" bestFit="1" customWidth="1"/>
    <col min="7932" max="7932" width="9.140625" style="23"/>
    <col min="7933" max="7933" width="11.7109375" style="23" customWidth="1"/>
    <col min="7934" max="7934" width="2.140625" style="23" customWidth="1"/>
    <col min="7935" max="7937" width="9" style="23" customWidth="1"/>
    <col min="7938" max="7938" width="2.5703125" style="23" customWidth="1"/>
    <col min="7939" max="7941" width="9" style="23" customWidth="1"/>
    <col min="7942" max="7942" width="2.5703125" style="23" customWidth="1"/>
    <col min="7943" max="7943" width="20.85546875" style="23" customWidth="1"/>
    <col min="7944" max="7944" width="10.28515625" style="23" customWidth="1"/>
    <col min="7945" max="7950" width="9" style="23" customWidth="1"/>
    <col min="7951" max="8186" width="9.140625" style="23"/>
    <col min="8187" max="8187" width="18.140625" style="23" bestFit="1" customWidth="1"/>
    <col min="8188" max="8188" width="9.140625" style="23"/>
    <col min="8189" max="8189" width="11.7109375" style="23" customWidth="1"/>
    <col min="8190" max="8190" width="2.140625" style="23" customWidth="1"/>
    <col min="8191" max="8193" width="9" style="23" customWidth="1"/>
    <col min="8194" max="8194" width="2.5703125" style="23" customWidth="1"/>
    <col min="8195" max="8197" width="9" style="23" customWidth="1"/>
    <col min="8198" max="8198" width="2.5703125" style="23" customWidth="1"/>
    <col min="8199" max="8199" width="20.85546875" style="23" customWidth="1"/>
    <col min="8200" max="8200" width="10.28515625" style="23" customWidth="1"/>
    <col min="8201" max="8206" width="9" style="23" customWidth="1"/>
    <col min="8207" max="8442" width="9.140625" style="23"/>
    <col min="8443" max="8443" width="18.140625" style="23" bestFit="1" customWidth="1"/>
    <col min="8444" max="8444" width="9.140625" style="23"/>
    <col min="8445" max="8445" width="11.7109375" style="23" customWidth="1"/>
    <col min="8446" max="8446" width="2.140625" style="23" customWidth="1"/>
    <col min="8447" max="8449" width="9" style="23" customWidth="1"/>
    <col min="8450" max="8450" width="2.5703125" style="23" customWidth="1"/>
    <col min="8451" max="8453" width="9" style="23" customWidth="1"/>
    <col min="8454" max="8454" width="2.5703125" style="23" customWidth="1"/>
    <col min="8455" max="8455" width="20.85546875" style="23" customWidth="1"/>
    <col min="8456" max="8456" width="10.28515625" style="23" customWidth="1"/>
    <col min="8457" max="8462" width="9" style="23" customWidth="1"/>
    <col min="8463" max="8698" width="9.140625" style="23"/>
    <col min="8699" max="8699" width="18.140625" style="23" bestFit="1" customWidth="1"/>
    <col min="8700" max="8700" width="9.140625" style="23"/>
    <col min="8701" max="8701" width="11.7109375" style="23" customWidth="1"/>
    <col min="8702" max="8702" width="2.140625" style="23" customWidth="1"/>
    <col min="8703" max="8705" width="9" style="23" customWidth="1"/>
    <col min="8706" max="8706" width="2.5703125" style="23" customWidth="1"/>
    <col min="8707" max="8709" width="9" style="23" customWidth="1"/>
    <col min="8710" max="8710" width="2.5703125" style="23" customWidth="1"/>
    <col min="8711" max="8711" width="20.85546875" style="23" customWidth="1"/>
    <col min="8712" max="8712" width="10.28515625" style="23" customWidth="1"/>
    <col min="8713" max="8718" width="9" style="23" customWidth="1"/>
    <col min="8719" max="8954" width="9.140625" style="23"/>
    <col min="8955" max="8955" width="18.140625" style="23" bestFit="1" customWidth="1"/>
    <col min="8956" max="8956" width="9.140625" style="23"/>
    <col min="8957" max="8957" width="11.7109375" style="23" customWidth="1"/>
    <col min="8958" max="8958" width="2.140625" style="23" customWidth="1"/>
    <col min="8959" max="8961" width="9" style="23" customWidth="1"/>
    <col min="8962" max="8962" width="2.5703125" style="23" customWidth="1"/>
    <col min="8963" max="8965" width="9" style="23" customWidth="1"/>
    <col min="8966" max="8966" width="2.5703125" style="23" customWidth="1"/>
    <col min="8967" max="8967" width="20.85546875" style="23" customWidth="1"/>
    <col min="8968" max="8968" width="10.28515625" style="23" customWidth="1"/>
    <col min="8969" max="8974" width="9" style="23" customWidth="1"/>
    <col min="8975" max="9210" width="9.140625" style="23"/>
    <col min="9211" max="9211" width="18.140625" style="23" bestFit="1" customWidth="1"/>
    <col min="9212" max="9212" width="9.140625" style="23"/>
    <col min="9213" max="9213" width="11.7109375" style="23" customWidth="1"/>
    <col min="9214" max="9214" width="2.140625" style="23" customWidth="1"/>
    <col min="9215" max="9217" width="9" style="23" customWidth="1"/>
    <col min="9218" max="9218" width="2.5703125" style="23" customWidth="1"/>
    <col min="9219" max="9221" width="9" style="23" customWidth="1"/>
    <col min="9222" max="9222" width="2.5703125" style="23" customWidth="1"/>
    <col min="9223" max="9223" width="20.85546875" style="23" customWidth="1"/>
    <col min="9224" max="9224" width="10.28515625" style="23" customWidth="1"/>
    <col min="9225" max="9230" width="9" style="23" customWidth="1"/>
    <col min="9231" max="9466" width="9.140625" style="23"/>
    <col min="9467" max="9467" width="18.140625" style="23" bestFit="1" customWidth="1"/>
    <col min="9468" max="9468" width="9.140625" style="23"/>
    <col min="9469" max="9469" width="11.7109375" style="23" customWidth="1"/>
    <col min="9470" max="9470" width="2.140625" style="23" customWidth="1"/>
    <col min="9471" max="9473" width="9" style="23" customWidth="1"/>
    <col min="9474" max="9474" width="2.5703125" style="23" customWidth="1"/>
    <col min="9475" max="9477" width="9" style="23" customWidth="1"/>
    <col min="9478" max="9478" width="2.5703125" style="23" customWidth="1"/>
    <col min="9479" max="9479" width="20.85546875" style="23" customWidth="1"/>
    <col min="9480" max="9480" width="10.28515625" style="23" customWidth="1"/>
    <col min="9481" max="9486" width="9" style="23" customWidth="1"/>
    <col min="9487" max="9722" width="9.140625" style="23"/>
    <col min="9723" max="9723" width="18.140625" style="23" bestFit="1" customWidth="1"/>
    <col min="9724" max="9724" width="9.140625" style="23"/>
    <col min="9725" max="9725" width="11.7109375" style="23" customWidth="1"/>
    <col min="9726" max="9726" width="2.140625" style="23" customWidth="1"/>
    <col min="9727" max="9729" width="9" style="23" customWidth="1"/>
    <col min="9730" max="9730" width="2.5703125" style="23" customWidth="1"/>
    <col min="9731" max="9733" width="9" style="23" customWidth="1"/>
    <col min="9734" max="9734" width="2.5703125" style="23" customWidth="1"/>
    <col min="9735" max="9735" width="20.85546875" style="23" customWidth="1"/>
    <col min="9736" max="9736" width="10.28515625" style="23" customWidth="1"/>
    <col min="9737" max="9742" width="9" style="23" customWidth="1"/>
    <col min="9743" max="9978" width="9.140625" style="23"/>
    <col min="9979" max="9979" width="18.140625" style="23" bestFit="1" customWidth="1"/>
    <col min="9980" max="9980" width="9.140625" style="23"/>
    <col min="9981" max="9981" width="11.7109375" style="23" customWidth="1"/>
    <col min="9982" max="9982" width="2.140625" style="23" customWidth="1"/>
    <col min="9983" max="9985" width="9" style="23" customWidth="1"/>
    <col min="9986" max="9986" width="2.5703125" style="23" customWidth="1"/>
    <col min="9987" max="9989" width="9" style="23" customWidth="1"/>
    <col min="9990" max="9990" width="2.5703125" style="23" customWidth="1"/>
    <col min="9991" max="9991" width="20.85546875" style="23" customWidth="1"/>
    <col min="9992" max="9992" width="10.28515625" style="23" customWidth="1"/>
    <col min="9993" max="9998" width="9" style="23" customWidth="1"/>
    <col min="9999" max="10234" width="9.140625" style="23"/>
    <col min="10235" max="10235" width="18.140625" style="23" bestFit="1" customWidth="1"/>
    <col min="10236" max="10236" width="9.140625" style="23"/>
    <col min="10237" max="10237" width="11.7109375" style="23" customWidth="1"/>
    <col min="10238" max="10238" width="2.140625" style="23" customWidth="1"/>
    <col min="10239" max="10241" width="9" style="23" customWidth="1"/>
    <col min="10242" max="10242" width="2.5703125" style="23" customWidth="1"/>
    <col min="10243" max="10245" width="9" style="23" customWidth="1"/>
    <col min="10246" max="10246" width="2.5703125" style="23" customWidth="1"/>
    <col min="10247" max="10247" width="20.85546875" style="23" customWidth="1"/>
    <col min="10248" max="10248" width="10.28515625" style="23" customWidth="1"/>
    <col min="10249" max="10254" width="9" style="23" customWidth="1"/>
    <col min="10255" max="10490" width="9.140625" style="23"/>
    <col min="10491" max="10491" width="18.140625" style="23" bestFit="1" customWidth="1"/>
    <col min="10492" max="10492" width="9.140625" style="23"/>
    <col min="10493" max="10493" width="11.7109375" style="23" customWidth="1"/>
    <col min="10494" max="10494" width="2.140625" style="23" customWidth="1"/>
    <col min="10495" max="10497" width="9" style="23" customWidth="1"/>
    <col min="10498" max="10498" width="2.5703125" style="23" customWidth="1"/>
    <col min="10499" max="10501" width="9" style="23" customWidth="1"/>
    <col min="10502" max="10502" width="2.5703125" style="23" customWidth="1"/>
    <col min="10503" max="10503" width="20.85546875" style="23" customWidth="1"/>
    <col min="10504" max="10504" width="10.28515625" style="23" customWidth="1"/>
    <col min="10505" max="10510" width="9" style="23" customWidth="1"/>
    <col min="10511" max="10746" width="9.140625" style="23"/>
    <col min="10747" max="10747" width="18.140625" style="23" bestFit="1" customWidth="1"/>
    <col min="10748" max="10748" width="9.140625" style="23"/>
    <col min="10749" max="10749" width="11.7109375" style="23" customWidth="1"/>
    <col min="10750" max="10750" width="2.140625" style="23" customWidth="1"/>
    <col min="10751" max="10753" width="9" style="23" customWidth="1"/>
    <col min="10754" max="10754" width="2.5703125" style="23" customWidth="1"/>
    <col min="10755" max="10757" width="9" style="23" customWidth="1"/>
    <col min="10758" max="10758" width="2.5703125" style="23" customWidth="1"/>
    <col min="10759" max="10759" width="20.85546875" style="23" customWidth="1"/>
    <col min="10760" max="10760" width="10.28515625" style="23" customWidth="1"/>
    <col min="10761" max="10766" width="9" style="23" customWidth="1"/>
    <col min="10767" max="11002" width="9.140625" style="23"/>
    <col min="11003" max="11003" width="18.140625" style="23" bestFit="1" customWidth="1"/>
    <col min="11004" max="11004" width="9.140625" style="23"/>
    <col min="11005" max="11005" width="11.7109375" style="23" customWidth="1"/>
    <col min="11006" max="11006" width="2.140625" style="23" customWidth="1"/>
    <col min="11007" max="11009" width="9" style="23" customWidth="1"/>
    <col min="11010" max="11010" width="2.5703125" style="23" customWidth="1"/>
    <col min="11011" max="11013" width="9" style="23" customWidth="1"/>
    <col min="11014" max="11014" width="2.5703125" style="23" customWidth="1"/>
    <col min="11015" max="11015" width="20.85546875" style="23" customWidth="1"/>
    <col min="11016" max="11016" width="10.28515625" style="23" customWidth="1"/>
    <col min="11017" max="11022" width="9" style="23" customWidth="1"/>
    <col min="11023" max="11258" width="9.140625" style="23"/>
    <col min="11259" max="11259" width="18.140625" style="23" bestFit="1" customWidth="1"/>
    <col min="11260" max="11260" width="9.140625" style="23"/>
    <col min="11261" max="11261" width="11.7109375" style="23" customWidth="1"/>
    <col min="11262" max="11262" width="2.140625" style="23" customWidth="1"/>
    <col min="11263" max="11265" width="9" style="23" customWidth="1"/>
    <col min="11266" max="11266" width="2.5703125" style="23" customWidth="1"/>
    <col min="11267" max="11269" width="9" style="23" customWidth="1"/>
    <col min="11270" max="11270" width="2.5703125" style="23" customWidth="1"/>
    <col min="11271" max="11271" width="20.85546875" style="23" customWidth="1"/>
    <col min="11272" max="11272" width="10.28515625" style="23" customWidth="1"/>
    <col min="11273" max="11278" width="9" style="23" customWidth="1"/>
    <col min="11279" max="11514" width="9.140625" style="23"/>
    <col min="11515" max="11515" width="18.140625" style="23" bestFit="1" customWidth="1"/>
    <col min="11516" max="11516" width="9.140625" style="23"/>
    <col min="11517" max="11517" width="11.7109375" style="23" customWidth="1"/>
    <col min="11518" max="11518" width="2.140625" style="23" customWidth="1"/>
    <col min="11519" max="11521" width="9" style="23" customWidth="1"/>
    <col min="11522" max="11522" width="2.5703125" style="23" customWidth="1"/>
    <col min="11523" max="11525" width="9" style="23" customWidth="1"/>
    <col min="11526" max="11526" width="2.5703125" style="23" customWidth="1"/>
    <col min="11527" max="11527" width="20.85546875" style="23" customWidth="1"/>
    <col min="11528" max="11528" width="10.28515625" style="23" customWidth="1"/>
    <col min="11529" max="11534" width="9" style="23" customWidth="1"/>
    <col min="11535" max="11770" width="9.140625" style="23"/>
    <col min="11771" max="11771" width="18.140625" style="23" bestFit="1" customWidth="1"/>
    <col min="11772" max="11772" width="9.140625" style="23"/>
    <col min="11773" max="11773" width="11.7109375" style="23" customWidth="1"/>
    <col min="11774" max="11774" width="2.140625" style="23" customWidth="1"/>
    <col min="11775" max="11777" width="9" style="23" customWidth="1"/>
    <col min="11778" max="11778" width="2.5703125" style="23" customWidth="1"/>
    <col min="11779" max="11781" width="9" style="23" customWidth="1"/>
    <col min="11782" max="11782" width="2.5703125" style="23" customWidth="1"/>
    <col min="11783" max="11783" width="20.85546875" style="23" customWidth="1"/>
    <col min="11784" max="11784" width="10.28515625" style="23" customWidth="1"/>
    <col min="11785" max="11790" width="9" style="23" customWidth="1"/>
    <col min="11791" max="12026" width="9.140625" style="23"/>
    <col min="12027" max="12027" width="18.140625" style="23" bestFit="1" customWidth="1"/>
    <col min="12028" max="12028" width="9.140625" style="23"/>
    <col min="12029" max="12029" width="11.7109375" style="23" customWidth="1"/>
    <col min="12030" max="12030" width="2.140625" style="23" customWidth="1"/>
    <col min="12031" max="12033" width="9" style="23" customWidth="1"/>
    <col min="12034" max="12034" width="2.5703125" style="23" customWidth="1"/>
    <col min="12035" max="12037" width="9" style="23" customWidth="1"/>
    <col min="12038" max="12038" width="2.5703125" style="23" customWidth="1"/>
    <col min="12039" max="12039" width="20.85546875" style="23" customWidth="1"/>
    <col min="12040" max="12040" width="10.28515625" style="23" customWidth="1"/>
    <col min="12041" max="12046" width="9" style="23" customWidth="1"/>
    <col min="12047" max="12282" width="9.140625" style="23"/>
    <col min="12283" max="12283" width="18.140625" style="23" bestFit="1" customWidth="1"/>
    <col min="12284" max="12284" width="9.140625" style="23"/>
    <col min="12285" max="12285" width="11.7109375" style="23" customWidth="1"/>
    <col min="12286" max="12286" width="2.140625" style="23" customWidth="1"/>
    <col min="12287" max="12289" width="9" style="23" customWidth="1"/>
    <col min="12290" max="12290" width="2.5703125" style="23" customWidth="1"/>
    <col min="12291" max="12293" width="9" style="23" customWidth="1"/>
    <col min="12294" max="12294" width="2.5703125" style="23" customWidth="1"/>
    <col min="12295" max="12295" width="20.85546875" style="23" customWidth="1"/>
    <col min="12296" max="12296" width="10.28515625" style="23" customWidth="1"/>
    <col min="12297" max="12302" width="9" style="23" customWidth="1"/>
    <col min="12303" max="12538" width="9.140625" style="23"/>
    <col min="12539" max="12539" width="18.140625" style="23" bestFit="1" customWidth="1"/>
    <col min="12540" max="12540" width="9.140625" style="23"/>
    <col min="12541" max="12541" width="11.7109375" style="23" customWidth="1"/>
    <col min="12542" max="12542" width="2.140625" style="23" customWidth="1"/>
    <col min="12543" max="12545" width="9" style="23" customWidth="1"/>
    <col min="12546" max="12546" width="2.5703125" style="23" customWidth="1"/>
    <col min="12547" max="12549" width="9" style="23" customWidth="1"/>
    <col min="12550" max="12550" width="2.5703125" style="23" customWidth="1"/>
    <col min="12551" max="12551" width="20.85546875" style="23" customWidth="1"/>
    <col min="12552" max="12552" width="10.28515625" style="23" customWidth="1"/>
    <col min="12553" max="12558" width="9" style="23" customWidth="1"/>
    <col min="12559" max="12794" width="9.140625" style="23"/>
    <col min="12795" max="12795" width="18.140625" style="23" bestFit="1" customWidth="1"/>
    <col min="12796" max="12796" width="9.140625" style="23"/>
    <col min="12797" max="12797" width="11.7109375" style="23" customWidth="1"/>
    <col min="12798" max="12798" width="2.140625" style="23" customWidth="1"/>
    <col min="12799" max="12801" width="9" style="23" customWidth="1"/>
    <col min="12802" max="12802" width="2.5703125" style="23" customWidth="1"/>
    <col min="12803" max="12805" width="9" style="23" customWidth="1"/>
    <col min="12806" max="12806" width="2.5703125" style="23" customWidth="1"/>
    <col min="12807" max="12807" width="20.85546875" style="23" customWidth="1"/>
    <col min="12808" max="12808" width="10.28515625" style="23" customWidth="1"/>
    <col min="12809" max="12814" width="9" style="23" customWidth="1"/>
    <col min="12815" max="13050" width="9.140625" style="23"/>
    <col min="13051" max="13051" width="18.140625" style="23" bestFit="1" customWidth="1"/>
    <col min="13052" max="13052" width="9.140625" style="23"/>
    <col min="13053" max="13053" width="11.7109375" style="23" customWidth="1"/>
    <col min="13054" max="13054" width="2.140625" style="23" customWidth="1"/>
    <col min="13055" max="13057" width="9" style="23" customWidth="1"/>
    <col min="13058" max="13058" width="2.5703125" style="23" customWidth="1"/>
    <col min="13059" max="13061" width="9" style="23" customWidth="1"/>
    <col min="13062" max="13062" width="2.5703125" style="23" customWidth="1"/>
    <col min="13063" max="13063" width="20.85546875" style="23" customWidth="1"/>
    <col min="13064" max="13064" width="10.28515625" style="23" customWidth="1"/>
    <col min="13065" max="13070" width="9" style="23" customWidth="1"/>
    <col min="13071" max="13306" width="9.140625" style="23"/>
    <col min="13307" max="13307" width="18.140625" style="23" bestFit="1" customWidth="1"/>
    <col min="13308" max="13308" width="9.140625" style="23"/>
    <col min="13309" max="13309" width="11.7109375" style="23" customWidth="1"/>
    <col min="13310" max="13310" width="2.140625" style="23" customWidth="1"/>
    <col min="13311" max="13313" width="9" style="23" customWidth="1"/>
    <col min="13314" max="13314" width="2.5703125" style="23" customWidth="1"/>
    <col min="13315" max="13317" width="9" style="23" customWidth="1"/>
    <col min="13318" max="13318" width="2.5703125" style="23" customWidth="1"/>
    <col min="13319" max="13319" width="20.85546875" style="23" customWidth="1"/>
    <col min="13320" max="13320" width="10.28515625" style="23" customWidth="1"/>
    <col min="13321" max="13326" width="9" style="23" customWidth="1"/>
    <col min="13327" max="13562" width="9.140625" style="23"/>
    <col min="13563" max="13563" width="18.140625" style="23" bestFit="1" customWidth="1"/>
    <col min="13564" max="13564" width="9.140625" style="23"/>
    <col min="13565" max="13565" width="11.7109375" style="23" customWidth="1"/>
    <col min="13566" max="13566" width="2.140625" style="23" customWidth="1"/>
    <col min="13567" max="13569" width="9" style="23" customWidth="1"/>
    <col min="13570" max="13570" width="2.5703125" style="23" customWidth="1"/>
    <col min="13571" max="13573" width="9" style="23" customWidth="1"/>
    <col min="13574" max="13574" width="2.5703125" style="23" customWidth="1"/>
    <col min="13575" max="13575" width="20.85546875" style="23" customWidth="1"/>
    <col min="13576" max="13576" width="10.28515625" style="23" customWidth="1"/>
    <col min="13577" max="13582" width="9" style="23" customWidth="1"/>
    <col min="13583" max="13818" width="9.140625" style="23"/>
    <col min="13819" max="13819" width="18.140625" style="23" bestFit="1" customWidth="1"/>
    <col min="13820" max="13820" width="9.140625" style="23"/>
    <col min="13821" max="13821" width="11.7109375" style="23" customWidth="1"/>
    <col min="13822" max="13822" width="2.140625" style="23" customWidth="1"/>
    <col min="13823" max="13825" width="9" style="23" customWidth="1"/>
    <col min="13826" max="13826" width="2.5703125" style="23" customWidth="1"/>
    <col min="13827" max="13829" width="9" style="23" customWidth="1"/>
    <col min="13830" max="13830" width="2.5703125" style="23" customWidth="1"/>
    <col min="13831" max="13831" width="20.85546875" style="23" customWidth="1"/>
    <col min="13832" max="13832" width="10.28515625" style="23" customWidth="1"/>
    <col min="13833" max="13838" width="9" style="23" customWidth="1"/>
    <col min="13839" max="14074" width="9.140625" style="23"/>
    <col min="14075" max="14075" width="18.140625" style="23" bestFit="1" customWidth="1"/>
    <col min="14076" max="14076" width="9.140625" style="23"/>
    <col min="14077" max="14077" width="11.7109375" style="23" customWidth="1"/>
    <col min="14078" max="14078" width="2.140625" style="23" customWidth="1"/>
    <col min="14079" max="14081" width="9" style="23" customWidth="1"/>
    <col min="14082" max="14082" width="2.5703125" style="23" customWidth="1"/>
    <col min="14083" max="14085" width="9" style="23" customWidth="1"/>
    <col min="14086" max="14086" width="2.5703125" style="23" customWidth="1"/>
    <col min="14087" max="14087" width="20.85546875" style="23" customWidth="1"/>
    <col min="14088" max="14088" width="10.28515625" style="23" customWidth="1"/>
    <col min="14089" max="14094" width="9" style="23" customWidth="1"/>
    <col min="14095" max="14330" width="9.140625" style="23"/>
    <col min="14331" max="14331" width="18.140625" style="23" bestFit="1" customWidth="1"/>
    <col min="14332" max="14332" width="9.140625" style="23"/>
    <col min="14333" max="14333" width="11.7109375" style="23" customWidth="1"/>
    <col min="14334" max="14334" width="2.140625" style="23" customWidth="1"/>
    <col min="14335" max="14337" width="9" style="23" customWidth="1"/>
    <col min="14338" max="14338" width="2.5703125" style="23" customWidth="1"/>
    <col min="14339" max="14341" width="9" style="23" customWidth="1"/>
    <col min="14342" max="14342" width="2.5703125" style="23" customWidth="1"/>
    <col min="14343" max="14343" width="20.85546875" style="23" customWidth="1"/>
    <col min="14344" max="14344" width="10.28515625" style="23" customWidth="1"/>
    <col min="14345" max="14350" width="9" style="23" customWidth="1"/>
    <col min="14351" max="14586" width="9.140625" style="23"/>
    <col min="14587" max="14587" width="18.140625" style="23" bestFit="1" customWidth="1"/>
    <col min="14588" max="14588" width="9.140625" style="23"/>
    <col min="14589" max="14589" width="11.7109375" style="23" customWidth="1"/>
    <col min="14590" max="14590" width="2.140625" style="23" customWidth="1"/>
    <col min="14591" max="14593" width="9" style="23" customWidth="1"/>
    <col min="14594" max="14594" width="2.5703125" style="23" customWidth="1"/>
    <col min="14595" max="14597" width="9" style="23" customWidth="1"/>
    <col min="14598" max="14598" width="2.5703125" style="23" customWidth="1"/>
    <col min="14599" max="14599" width="20.85546875" style="23" customWidth="1"/>
    <col min="14600" max="14600" width="10.28515625" style="23" customWidth="1"/>
    <col min="14601" max="14606" width="9" style="23" customWidth="1"/>
    <col min="14607" max="14842" width="9.140625" style="23"/>
    <col min="14843" max="14843" width="18.140625" style="23" bestFit="1" customWidth="1"/>
    <col min="14844" max="14844" width="9.140625" style="23"/>
    <col min="14845" max="14845" width="11.7109375" style="23" customWidth="1"/>
    <col min="14846" max="14846" width="2.140625" style="23" customWidth="1"/>
    <col min="14847" max="14849" width="9" style="23" customWidth="1"/>
    <col min="14850" max="14850" width="2.5703125" style="23" customWidth="1"/>
    <col min="14851" max="14853" width="9" style="23" customWidth="1"/>
    <col min="14854" max="14854" width="2.5703125" style="23" customWidth="1"/>
    <col min="14855" max="14855" width="20.85546875" style="23" customWidth="1"/>
    <col min="14856" max="14856" width="10.28515625" style="23" customWidth="1"/>
    <col min="14857" max="14862" width="9" style="23" customWidth="1"/>
    <col min="14863" max="15098" width="9.140625" style="23"/>
    <col min="15099" max="15099" width="18.140625" style="23" bestFit="1" customWidth="1"/>
    <col min="15100" max="15100" width="9.140625" style="23"/>
    <col min="15101" max="15101" width="11.7109375" style="23" customWidth="1"/>
    <col min="15102" max="15102" width="2.140625" style="23" customWidth="1"/>
    <col min="15103" max="15105" width="9" style="23" customWidth="1"/>
    <col min="15106" max="15106" width="2.5703125" style="23" customWidth="1"/>
    <col min="15107" max="15109" width="9" style="23" customWidth="1"/>
    <col min="15110" max="15110" width="2.5703125" style="23" customWidth="1"/>
    <col min="15111" max="15111" width="20.85546875" style="23" customWidth="1"/>
    <col min="15112" max="15112" width="10.28515625" style="23" customWidth="1"/>
    <col min="15113" max="15118" width="9" style="23" customWidth="1"/>
    <col min="15119" max="15354" width="9.140625" style="23"/>
    <col min="15355" max="15355" width="18.140625" style="23" bestFit="1" customWidth="1"/>
    <col min="15356" max="15356" width="9.140625" style="23"/>
    <col min="15357" max="15357" width="11.7109375" style="23" customWidth="1"/>
    <col min="15358" max="15358" width="2.140625" style="23" customWidth="1"/>
    <col min="15359" max="15361" width="9" style="23" customWidth="1"/>
    <col min="15362" max="15362" width="2.5703125" style="23" customWidth="1"/>
    <col min="15363" max="15365" width="9" style="23" customWidth="1"/>
    <col min="15366" max="15366" width="2.5703125" style="23" customWidth="1"/>
    <col min="15367" max="15367" width="20.85546875" style="23" customWidth="1"/>
    <col min="15368" max="15368" width="10.28515625" style="23" customWidth="1"/>
    <col min="15369" max="15374" width="9" style="23" customWidth="1"/>
    <col min="15375" max="15610" width="9.140625" style="23"/>
    <col min="15611" max="15611" width="18.140625" style="23" bestFit="1" customWidth="1"/>
    <col min="15612" max="15612" width="9.140625" style="23"/>
    <col min="15613" max="15613" width="11.7109375" style="23" customWidth="1"/>
    <col min="15614" max="15614" width="2.140625" style="23" customWidth="1"/>
    <col min="15615" max="15617" width="9" style="23" customWidth="1"/>
    <col min="15618" max="15618" width="2.5703125" style="23" customWidth="1"/>
    <col min="15619" max="15621" width="9" style="23" customWidth="1"/>
    <col min="15622" max="15622" width="2.5703125" style="23" customWidth="1"/>
    <col min="15623" max="15623" width="20.85546875" style="23" customWidth="1"/>
    <col min="15624" max="15624" width="10.28515625" style="23" customWidth="1"/>
    <col min="15625" max="15630" width="9" style="23" customWidth="1"/>
    <col min="15631" max="15866" width="9.140625" style="23"/>
    <col min="15867" max="15867" width="18.140625" style="23" bestFit="1" customWidth="1"/>
    <col min="15868" max="15868" width="9.140625" style="23"/>
    <col min="15869" max="15869" width="11.7109375" style="23" customWidth="1"/>
    <col min="15870" max="15870" width="2.140625" style="23" customWidth="1"/>
    <col min="15871" max="15873" width="9" style="23" customWidth="1"/>
    <col min="15874" max="15874" width="2.5703125" style="23" customWidth="1"/>
    <col min="15875" max="15877" width="9" style="23" customWidth="1"/>
    <col min="15878" max="15878" width="2.5703125" style="23" customWidth="1"/>
    <col min="15879" max="15879" width="20.85546875" style="23" customWidth="1"/>
    <col min="15880" max="15880" width="10.28515625" style="23" customWidth="1"/>
    <col min="15881" max="15886" width="9" style="23" customWidth="1"/>
    <col min="15887" max="16122" width="9.140625" style="23"/>
    <col min="16123" max="16123" width="18.140625" style="23" bestFit="1" customWidth="1"/>
    <col min="16124" max="16124" width="9.140625" style="23"/>
    <col min="16125" max="16125" width="11.7109375" style="23" customWidth="1"/>
    <col min="16126" max="16126" width="2.140625" style="23" customWidth="1"/>
    <col min="16127" max="16129" width="9" style="23" customWidth="1"/>
    <col min="16130" max="16130" width="2.5703125" style="23" customWidth="1"/>
    <col min="16131" max="16133" width="9" style="23" customWidth="1"/>
    <col min="16134" max="16134" width="2.5703125" style="23" customWidth="1"/>
    <col min="16135" max="16135" width="20.85546875" style="23" customWidth="1"/>
    <col min="16136" max="16136" width="10.28515625" style="23" customWidth="1"/>
    <col min="16137" max="16142" width="9" style="23" customWidth="1"/>
    <col min="16143" max="16384" width="9.140625" style="23"/>
  </cols>
  <sheetData>
    <row r="1" spans="1:22" ht="18" x14ac:dyDescent="0.25">
      <c r="A1" s="21" t="s">
        <v>46</v>
      </c>
    </row>
    <row r="2" spans="1:22" x14ac:dyDescent="0.2">
      <c r="M2" s="29" t="s">
        <v>21</v>
      </c>
      <c r="N2" s="29" t="s">
        <v>21</v>
      </c>
      <c r="O2" s="28"/>
      <c r="P2" s="29" t="s">
        <v>21</v>
      </c>
      <c r="Q2" s="29" t="s">
        <v>21</v>
      </c>
    </row>
    <row r="3" spans="1:22" s="28" customFormat="1" ht="39" customHeight="1" x14ac:dyDescent="0.2">
      <c r="A3" s="25" t="s">
        <v>24</v>
      </c>
      <c r="B3" s="26" t="s">
        <v>25</v>
      </c>
      <c r="C3" s="27" t="s">
        <v>26</v>
      </c>
      <c r="E3" s="127" t="s">
        <v>27</v>
      </c>
      <c r="F3" s="128"/>
      <c r="G3" s="129"/>
      <c r="H3" s="29"/>
      <c r="I3" s="127" t="s">
        <v>28</v>
      </c>
      <c r="J3" s="128"/>
      <c r="K3" s="129"/>
      <c r="L3" s="30"/>
      <c r="M3" s="77" t="s">
        <v>43</v>
      </c>
      <c r="N3" s="77" t="s">
        <v>42</v>
      </c>
      <c r="O3" s="23"/>
      <c r="P3" s="77" t="s">
        <v>43</v>
      </c>
      <c r="Q3" s="77" t="s">
        <v>42</v>
      </c>
    </row>
    <row r="4" spans="1:22" ht="33.75" x14ac:dyDescent="0.2">
      <c r="A4" s="31"/>
      <c r="B4" s="32"/>
      <c r="C4" s="33" t="s">
        <v>44</v>
      </c>
      <c r="D4" s="28"/>
      <c r="E4" s="34" t="s">
        <v>43</v>
      </c>
      <c r="F4" s="34" t="s">
        <v>42</v>
      </c>
      <c r="G4" s="35" t="s">
        <v>29</v>
      </c>
      <c r="H4" s="36"/>
      <c r="I4" s="34" t="s">
        <v>43</v>
      </c>
      <c r="J4" s="34" t="s">
        <v>42</v>
      </c>
      <c r="K4" s="35" t="s">
        <v>29</v>
      </c>
      <c r="L4" s="37"/>
      <c r="M4" s="29" t="s">
        <v>22</v>
      </c>
      <c r="N4" s="29" t="s">
        <v>22</v>
      </c>
      <c r="O4" s="41"/>
      <c r="P4" s="36" t="s">
        <v>48</v>
      </c>
      <c r="Q4" s="36" t="s">
        <v>48</v>
      </c>
    </row>
    <row r="5" spans="1:22" s="41" customFormat="1" x14ac:dyDescent="0.2">
      <c r="A5" s="38" t="s">
        <v>30</v>
      </c>
      <c r="B5" s="39">
        <v>983</v>
      </c>
      <c r="C5" s="40">
        <v>22683573</v>
      </c>
      <c r="E5" s="39">
        <v>56</v>
      </c>
      <c r="F5" s="39">
        <v>58</v>
      </c>
      <c r="G5" s="42">
        <f>(E5-F5)/F5</f>
        <v>-3.4482758620689655E-2</v>
      </c>
      <c r="I5" s="43">
        <f>E5/C5*100000</f>
        <v>0.24687468768698828</v>
      </c>
      <c r="J5" s="43">
        <f>F5/C5*100000</f>
        <v>0.25569164081866641</v>
      </c>
      <c r="K5" s="42">
        <f>(I5-J5)/J5</f>
        <v>-3.4482758620689564E-2</v>
      </c>
      <c r="U5" s="23"/>
      <c r="V5" s="23"/>
    </row>
    <row r="6" spans="1:22" ht="12.75" customHeight="1" x14ac:dyDescent="0.2">
      <c r="A6" s="46" t="s">
        <v>12</v>
      </c>
      <c r="B6" s="47">
        <v>151</v>
      </c>
      <c r="C6" s="48">
        <v>7290345</v>
      </c>
      <c r="E6" s="47">
        <v>61</v>
      </c>
      <c r="F6" s="47">
        <v>58</v>
      </c>
      <c r="G6" s="49">
        <f t="shared" ref="G6:G13" si="0">(E6-F6)/F6</f>
        <v>5.1724137931034482E-2</v>
      </c>
      <c r="I6" s="50">
        <f>E6/C6*100000</f>
        <v>0.83672309060819494</v>
      </c>
      <c r="J6" s="50">
        <f>F6/C6*100000</f>
        <v>0.79557277467664433</v>
      </c>
      <c r="K6" s="49">
        <f t="shared" ref="K6:K13" si="1">(I6-J6)/J6</f>
        <v>5.1724137931034531E-2</v>
      </c>
      <c r="M6" s="78">
        <v>5</v>
      </c>
      <c r="N6" s="78">
        <v>4</v>
      </c>
      <c r="O6" s="23"/>
      <c r="P6" s="78">
        <v>2</v>
      </c>
      <c r="Q6" s="78">
        <v>2</v>
      </c>
    </row>
    <row r="7" spans="1:22" ht="12.75" customHeight="1" x14ac:dyDescent="0.2">
      <c r="A7" s="51" t="s">
        <v>10</v>
      </c>
      <c r="B7" s="45">
        <v>76</v>
      </c>
      <c r="C7" s="52">
        <v>374658</v>
      </c>
      <c r="E7" s="45">
        <v>55</v>
      </c>
      <c r="F7" s="45">
        <v>58</v>
      </c>
      <c r="G7" s="53">
        <f t="shared" si="0"/>
        <v>-5.1724137931034482E-2</v>
      </c>
      <c r="I7" s="54">
        <f t="shared" ref="I7:I13" si="2">E7/C7*100000</f>
        <v>14.680054876714232</v>
      </c>
      <c r="J7" s="54">
        <f t="shared" ref="J7:J13" si="3">F7/C7*100000</f>
        <v>15.480785142716824</v>
      </c>
      <c r="K7" s="53">
        <f t="shared" si="1"/>
        <v>-5.1724137931034336E-2</v>
      </c>
      <c r="M7" s="29">
        <v>4</v>
      </c>
      <c r="N7" s="29">
        <v>5</v>
      </c>
      <c r="O7" s="23"/>
      <c r="P7" s="29">
        <v>6</v>
      </c>
      <c r="Q7" s="29">
        <v>6</v>
      </c>
    </row>
    <row r="8" spans="1:22" ht="12.75" customHeight="1" x14ac:dyDescent="0.2">
      <c r="A8" s="51" t="s">
        <v>31</v>
      </c>
      <c r="B8" s="45">
        <v>76</v>
      </c>
      <c r="C8" s="52">
        <v>234836</v>
      </c>
      <c r="E8" s="45">
        <v>51</v>
      </c>
      <c r="F8" s="45">
        <v>49</v>
      </c>
      <c r="G8" s="53">
        <f t="shared" si="0"/>
        <v>4.0816326530612242E-2</v>
      </c>
      <c r="I8" s="54">
        <f t="shared" si="2"/>
        <v>21.71728355107394</v>
      </c>
      <c r="J8" s="54">
        <f t="shared" si="3"/>
        <v>20.865625372600451</v>
      </c>
      <c r="K8" s="53">
        <f t="shared" si="1"/>
        <v>4.0816326530612297E-2</v>
      </c>
      <c r="M8" s="29">
        <v>2</v>
      </c>
      <c r="N8" s="29">
        <v>2</v>
      </c>
      <c r="O8" s="23"/>
      <c r="P8" s="29">
        <v>8</v>
      </c>
      <c r="Q8" s="29">
        <v>8</v>
      </c>
    </row>
    <row r="9" spans="1:22" ht="12.75" customHeight="1" x14ac:dyDescent="0.2">
      <c r="A9" s="55" t="s">
        <v>32</v>
      </c>
      <c r="B9" s="45">
        <v>151</v>
      </c>
      <c r="C9" s="52">
        <v>4560059</v>
      </c>
      <c r="E9" s="45">
        <v>68</v>
      </c>
      <c r="F9" s="45">
        <v>70</v>
      </c>
      <c r="G9" s="53">
        <f t="shared" si="0"/>
        <v>-2.8571428571428571E-2</v>
      </c>
      <c r="I9" s="54">
        <f t="shared" si="2"/>
        <v>1.4912087760268014</v>
      </c>
      <c r="J9" s="54">
        <f t="shared" si="3"/>
        <v>1.5350678576746484</v>
      </c>
      <c r="K9" s="53">
        <f t="shared" si="1"/>
        <v>-2.8571428571428522E-2</v>
      </c>
      <c r="M9" s="29">
        <v>7</v>
      </c>
      <c r="N9" s="29">
        <v>7</v>
      </c>
      <c r="O9" s="23"/>
      <c r="P9" s="29">
        <v>3</v>
      </c>
      <c r="Q9" s="29">
        <v>3</v>
      </c>
    </row>
    <row r="10" spans="1:22" ht="12.75" customHeight="1" x14ac:dyDescent="0.2">
      <c r="A10" s="56" t="s">
        <v>33</v>
      </c>
      <c r="B10" s="45">
        <v>151</v>
      </c>
      <c r="C10" s="52">
        <v>1654778</v>
      </c>
      <c r="E10" s="45">
        <v>53</v>
      </c>
      <c r="F10" s="45">
        <v>57</v>
      </c>
      <c r="G10" s="53">
        <f t="shared" si="0"/>
        <v>-7.0175438596491224E-2</v>
      </c>
      <c r="I10" s="54">
        <f t="shared" si="2"/>
        <v>3.2028465449746126</v>
      </c>
      <c r="J10" s="54">
        <f t="shared" si="3"/>
        <v>3.4445708125198671</v>
      </c>
      <c r="K10" s="53">
        <f t="shared" si="1"/>
        <v>-7.0175438596491405E-2</v>
      </c>
      <c r="M10" s="29">
        <v>3</v>
      </c>
      <c r="N10" s="29">
        <v>3</v>
      </c>
      <c r="O10" s="23"/>
      <c r="P10" s="29">
        <v>5</v>
      </c>
      <c r="Q10" s="29">
        <v>5</v>
      </c>
    </row>
    <row r="11" spans="1:22" ht="12.75" customHeight="1" x14ac:dyDescent="0.2">
      <c r="A11" s="57" t="s">
        <v>34</v>
      </c>
      <c r="B11" s="45">
        <v>76</v>
      </c>
      <c r="C11" s="52">
        <v>512019</v>
      </c>
      <c r="E11" s="45">
        <v>83</v>
      </c>
      <c r="F11" s="45">
        <v>86</v>
      </c>
      <c r="G11" s="53">
        <f t="shared" si="0"/>
        <v>-3.4883720930232558E-2</v>
      </c>
      <c r="I11" s="54">
        <f t="shared" si="2"/>
        <v>16.210335944564555</v>
      </c>
      <c r="J11" s="54">
        <f t="shared" si="3"/>
        <v>16.796251701597011</v>
      </c>
      <c r="K11" s="53">
        <f t="shared" si="1"/>
        <v>-3.4883720930232696E-2</v>
      </c>
      <c r="M11" s="29">
        <v>8</v>
      </c>
      <c r="N11" s="29">
        <v>8</v>
      </c>
      <c r="O11" s="23"/>
      <c r="P11" s="29">
        <v>7</v>
      </c>
      <c r="Q11" s="29">
        <v>7</v>
      </c>
    </row>
    <row r="12" spans="1:22" ht="12.75" customHeight="1" x14ac:dyDescent="0.2">
      <c r="A12" s="58" t="s">
        <v>35</v>
      </c>
      <c r="B12" s="45">
        <v>151</v>
      </c>
      <c r="C12" s="52">
        <v>5623492</v>
      </c>
      <c r="E12" s="45">
        <v>30</v>
      </c>
      <c r="F12" s="45">
        <v>36</v>
      </c>
      <c r="G12" s="53">
        <f t="shared" si="0"/>
        <v>-0.16666666666666666</v>
      </c>
      <c r="I12" s="54">
        <f t="shared" si="2"/>
        <v>0.53347635241590108</v>
      </c>
      <c r="J12" s="54">
        <f t="shared" si="3"/>
        <v>0.64017162289908114</v>
      </c>
      <c r="K12" s="53">
        <f t="shared" si="1"/>
        <v>-0.16666666666666646</v>
      </c>
      <c r="M12" s="29">
        <v>1</v>
      </c>
      <c r="N12" s="29">
        <v>1</v>
      </c>
      <c r="O12" s="23"/>
      <c r="P12" s="29">
        <v>1</v>
      </c>
      <c r="Q12" s="29">
        <v>1</v>
      </c>
    </row>
    <row r="13" spans="1:22" ht="12.75" customHeight="1" x14ac:dyDescent="0.2">
      <c r="A13" s="59" t="s">
        <v>36</v>
      </c>
      <c r="B13" s="45">
        <v>151</v>
      </c>
      <c r="C13" s="52">
        <v>2430252</v>
      </c>
      <c r="E13" s="45">
        <v>63</v>
      </c>
      <c r="F13" s="45">
        <v>62</v>
      </c>
      <c r="G13" s="53">
        <f t="shared" si="0"/>
        <v>1.6129032258064516E-2</v>
      </c>
      <c r="I13" s="54">
        <f t="shared" si="2"/>
        <v>2.5923237590175834</v>
      </c>
      <c r="J13" s="54">
        <f t="shared" si="3"/>
        <v>2.5511757628427012</v>
      </c>
      <c r="K13" s="53">
        <f t="shared" si="1"/>
        <v>1.6129032258064481E-2</v>
      </c>
      <c r="M13" s="29">
        <v>6</v>
      </c>
      <c r="N13" s="29">
        <v>6</v>
      </c>
      <c r="O13" s="23"/>
      <c r="P13" s="29">
        <v>4</v>
      </c>
      <c r="Q13" s="29">
        <v>4</v>
      </c>
    </row>
    <row r="14" spans="1:22" ht="12.75" customHeight="1" x14ac:dyDescent="0.2">
      <c r="A14" s="70"/>
      <c r="B14" s="71"/>
      <c r="C14" s="72"/>
      <c r="E14" s="71"/>
      <c r="F14" s="71"/>
      <c r="G14" s="73"/>
      <c r="I14" s="74"/>
      <c r="J14" s="74"/>
      <c r="K14" s="73"/>
      <c r="M14" s="23"/>
      <c r="N14" s="23"/>
    </row>
    <row r="15" spans="1:22" ht="12.75" customHeight="1" x14ac:dyDescent="0.2">
      <c r="A15" s="70"/>
      <c r="B15" s="71"/>
      <c r="C15" s="72"/>
      <c r="E15" s="71"/>
      <c r="F15" s="71"/>
      <c r="G15" s="73"/>
      <c r="I15" s="74"/>
      <c r="J15" s="74"/>
      <c r="K15" s="73"/>
      <c r="M15" s="23"/>
      <c r="N15" s="23"/>
    </row>
    <row r="16" spans="1:22" ht="12.75" customHeight="1" x14ac:dyDescent="0.2">
      <c r="A16" s="70"/>
      <c r="B16" s="71"/>
      <c r="C16" s="72"/>
      <c r="E16" s="71"/>
      <c r="F16" s="71"/>
      <c r="G16" s="73"/>
      <c r="I16" s="74"/>
      <c r="J16" s="74"/>
      <c r="K16" s="73"/>
      <c r="M16" s="23"/>
      <c r="N16" s="23"/>
    </row>
    <row r="17" spans="1:22" x14ac:dyDescent="0.2">
      <c r="C17" s="60"/>
      <c r="M17" s="23"/>
      <c r="N17" s="23"/>
    </row>
    <row r="18" spans="1:22" x14ac:dyDescent="0.2">
      <c r="N18" s="24"/>
    </row>
    <row r="19" spans="1:22" s="28" customFormat="1" ht="39" customHeight="1" x14ac:dyDescent="0.2">
      <c r="A19" s="25" t="s">
        <v>24</v>
      </c>
      <c r="B19" s="26" t="s">
        <v>25</v>
      </c>
      <c r="C19" s="61" t="s">
        <v>26</v>
      </c>
      <c r="E19" s="127" t="s">
        <v>37</v>
      </c>
      <c r="F19" s="128"/>
      <c r="G19" s="129"/>
      <c r="I19" s="127" t="s">
        <v>38</v>
      </c>
      <c r="J19" s="128"/>
      <c r="K19" s="129"/>
      <c r="M19" s="62" t="s">
        <v>39</v>
      </c>
      <c r="N19" s="24"/>
      <c r="O19" s="29"/>
      <c r="P19" s="29"/>
    </row>
    <row r="20" spans="1:22" ht="45" x14ac:dyDescent="0.2">
      <c r="A20" s="31"/>
      <c r="B20" s="32"/>
      <c r="C20" s="63">
        <v>41090</v>
      </c>
      <c r="D20" s="28"/>
      <c r="E20" s="34" t="s">
        <v>43</v>
      </c>
      <c r="F20" s="34" t="s">
        <v>42</v>
      </c>
      <c r="G20" s="35" t="s">
        <v>29</v>
      </c>
      <c r="H20" s="36"/>
      <c r="I20" s="34" t="s">
        <v>43</v>
      </c>
      <c r="J20" s="34" t="s">
        <v>42</v>
      </c>
      <c r="K20" s="35" t="s">
        <v>29</v>
      </c>
      <c r="L20" s="23"/>
      <c r="M20" s="35" t="s">
        <v>43</v>
      </c>
      <c r="N20" s="24"/>
      <c r="O20" s="29" t="s">
        <v>23</v>
      </c>
      <c r="P20" s="29" t="s">
        <v>23</v>
      </c>
      <c r="Q20" s="41"/>
      <c r="R20" s="36" t="s">
        <v>47</v>
      </c>
    </row>
    <row r="21" spans="1:22" s="41" customFormat="1" x14ac:dyDescent="0.2">
      <c r="A21" s="38" t="s">
        <v>30</v>
      </c>
      <c r="B21" s="39">
        <v>983</v>
      </c>
      <c r="C21" s="40">
        <v>22683573</v>
      </c>
      <c r="E21" s="39">
        <v>6.13</v>
      </c>
      <c r="F21" s="39">
        <v>6.24</v>
      </c>
      <c r="G21" s="42">
        <f>(E21-F21)/F21</f>
        <v>-1.762820512820518E-2</v>
      </c>
      <c r="I21" s="43">
        <f>E21/C21*100000</f>
        <v>2.7023961348593539E-2</v>
      </c>
      <c r="J21" s="43">
        <f>F21/C21*100000</f>
        <v>2.7508893770835836E-2</v>
      </c>
      <c r="K21" s="42">
        <f>(I21-J21)/J21</f>
        <v>-1.7628205128205083E-2</v>
      </c>
      <c r="M21" s="43">
        <f>E33/C21*100000</f>
        <v>2.2439145720120901E-2</v>
      </c>
      <c r="N21" s="24"/>
      <c r="O21" s="29"/>
      <c r="P21" s="36"/>
    </row>
    <row r="22" spans="1:22" ht="12" customHeight="1" x14ac:dyDescent="0.2">
      <c r="A22" s="46" t="s">
        <v>12</v>
      </c>
      <c r="B22" s="47">
        <v>151</v>
      </c>
      <c r="C22" s="48">
        <v>7290345</v>
      </c>
      <c r="E22" s="47">
        <v>10.15</v>
      </c>
      <c r="F22" s="47">
        <v>8.98</v>
      </c>
      <c r="G22" s="49">
        <f t="shared" ref="G22:G29" si="4">(E22-F22)/F22</f>
        <v>0.13028953229398663</v>
      </c>
      <c r="H22" s="41"/>
      <c r="I22" s="50">
        <f t="shared" ref="I22:I29" si="5">E22/C22*100000</f>
        <v>0.13922523556841274</v>
      </c>
      <c r="J22" s="50">
        <f t="shared" ref="J22:J29" si="6">F22/C22*100000</f>
        <v>0.12317661235510803</v>
      </c>
      <c r="K22" s="49">
        <f t="shared" ref="K22:K29" si="7">(I22-J22)/J22</f>
        <v>0.13028953229398652</v>
      </c>
      <c r="L22" s="23"/>
      <c r="M22" s="50">
        <f t="shared" ref="M22:M29" si="8">E34/C22*100000</f>
        <v>0.10987134353724</v>
      </c>
      <c r="N22" s="24"/>
      <c r="O22" s="78">
        <v>7</v>
      </c>
      <c r="P22" s="78">
        <v>7</v>
      </c>
      <c r="R22" s="78">
        <v>3</v>
      </c>
      <c r="U22" s="41"/>
      <c r="V22" s="41"/>
    </row>
    <row r="23" spans="1:22" ht="12" customHeight="1" x14ac:dyDescent="0.2">
      <c r="A23" s="51" t="s">
        <v>10</v>
      </c>
      <c r="B23" s="45">
        <v>76</v>
      </c>
      <c r="C23" s="52">
        <v>374658</v>
      </c>
      <c r="E23" s="45">
        <v>4.66</v>
      </c>
      <c r="F23" s="45">
        <v>4.93</v>
      </c>
      <c r="G23" s="53">
        <f t="shared" si="4"/>
        <v>-5.476673427991878E-2</v>
      </c>
      <c r="H23" s="23"/>
      <c r="I23" s="54">
        <f t="shared" si="5"/>
        <v>1.2438010131906967</v>
      </c>
      <c r="J23" s="54">
        <f t="shared" si="6"/>
        <v>1.3158667371309298</v>
      </c>
      <c r="K23" s="53">
        <f t="shared" si="7"/>
        <v>-5.4766734279918607E-2</v>
      </c>
      <c r="L23" s="23"/>
      <c r="M23" s="65">
        <f t="shared" si="8"/>
        <v>1.0222656395966456</v>
      </c>
      <c r="O23" s="29">
        <v>4</v>
      </c>
      <c r="P23" s="29">
        <v>4</v>
      </c>
      <c r="R23" s="29">
        <v>7</v>
      </c>
      <c r="U23" s="41"/>
      <c r="V23" s="41"/>
    </row>
    <row r="24" spans="1:22" ht="12" customHeight="1" x14ac:dyDescent="0.2">
      <c r="A24" s="51" t="s">
        <v>31</v>
      </c>
      <c r="B24" s="45">
        <v>76</v>
      </c>
      <c r="C24" s="52">
        <v>234836</v>
      </c>
      <c r="E24" s="45">
        <v>2.61</v>
      </c>
      <c r="F24" s="45">
        <v>3.84</v>
      </c>
      <c r="G24" s="53">
        <f t="shared" si="4"/>
        <v>-0.3203125</v>
      </c>
      <c r="H24" s="23"/>
      <c r="I24" s="54">
        <f t="shared" si="5"/>
        <v>1.1114139229079016</v>
      </c>
      <c r="J24" s="54">
        <f t="shared" si="6"/>
        <v>1.6351837026690967</v>
      </c>
      <c r="K24" s="53">
        <f t="shared" si="7"/>
        <v>-0.32031250000000006</v>
      </c>
      <c r="L24" s="23"/>
      <c r="M24" s="65">
        <f t="shared" si="8"/>
        <v>0.97940690524451102</v>
      </c>
      <c r="O24" s="29">
        <v>1</v>
      </c>
      <c r="P24" s="29">
        <v>2</v>
      </c>
      <c r="R24" s="29">
        <v>6</v>
      </c>
      <c r="U24" s="41"/>
      <c r="V24" s="41"/>
    </row>
    <row r="25" spans="1:22" ht="12" customHeight="1" x14ac:dyDescent="0.2">
      <c r="A25" s="55" t="s">
        <v>32</v>
      </c>
      <c r="B25" s="45">
        <v>151</v>
      </c>
      <c r="C25" s="52">
        <v>4560059</v>
      </c>
      <c r="E25" s="45">
        <v>4.82</v>
      </c>
      <c r="F25" s="45">
        <v>4.88</v>
      </c>
      <c r="G25" s="53">
        <f t="shared" si="4"/>
        <v>-1.2295081967213035E-2</v>
      </c>
      <c r="H25" s="23"/>
      <c r="I25" s="54">
        <f t="shared" si="5"/>
        <v>0.10570038677131151</v>
      </c>
      <c r="J25" s="54">
        <f t="shared" si="6"/>
        <v>0.10701615922074692</v>
      </c>
      <c r="K25" s="53">
        <f t="shared" si="7"/>
        <v>-1.2295081967213108E-2</v>
      </c>
      <c r="L25" s="23"/>
      <c r="M25" s="65">
        <f t="shared" si="8"/>
        <v>9.3858434726392798E-2</v>
      </c>
      <c r="O25" s="29">
        <v>5</v>
      </c>
      <c r="P25" s="29">
        <v>3</v>
      </c>
      <c r="R25" s="29">
        <v>2</v>
      </c>
      <c r="U25" s="41"/>
      <c r="V25" s="41"/>
    </row>
    <row r="26" spans="1:22" ht="12" customHeight="1" x14ac:dyDescent="0.2">
      <c r="A26" s="56" t="s">
        <v>33</v>
      </c>
      <c r="B26" s="45">
        <v>151</v>
      </c>
      <c r="C26" s="52">
        <v>1654778</v>
      </c>
      <c r="E26" s="45">
        <v>4.62</v>
      </c>
      <c r="F26" s="45">
        <v>5.53</v>
      </c>
      <c r="G26" s="53">
        <f t="shared" si="4"/>
        <v>-0.16455696202531647</v>
      </c>
      <c r="H26" s="23"/>
      <c r="I26" s="54">
        <f t="shared" si="5"/>
        <v>0.27919152901476818</v>
      </c>
      <c r="J26" s="54">
        <f t="shared" si="6"/>
        <v>0.33418379988131341</v>
      </c>
      <c r="K26" s="53">
        <f t="shared" si="7"/>
        <v>-0.16455696202531642</v>
      </c>
      <c r="L26" s="23"/>
      <c r="M26" s="65">
        <f t="shared" si="8"/>
        <v>0.21150873410209708</v>
      </c>
      <c r="O26" s="29">
        <v>3</v>
      </c>
      <c r="P26" s="29">
        <v>5</v>
      </c>
      <c r="R26" s="29">
        <v>4</v>
      </c>
      <c r="U26" s="41"/>
      <c r="V26" s="41"/>
    </row>
    <row r="27" spans="1:22" ht="12" customHeight="1" x14ac:dyDescent="0.2">
      <c r="A27" s="57" t="s">
        <v>34</v>
      </c>
      <c r="B27" s="45">
        <v>76</v>
      </c>
      <c r="C27" s="52">
        <v>512019</v>
      </c>
      <c r="E27" s="45">
        <v>6.52</v>
      </c>
      <c r="F27" s="45">
        <v>5.96</v>
      </c>
      <c r="G27" s="53">
        <f t="shared" si="4"/>
        <v>9.3959731543624095E-2</v>
      </c>
      <c r="H27" s="23"/>
      <c r="I27" s="54">
        <f t="shared" si="5"/>
        <v>1.2733902452838664</v>
      </c>
      <c r="J27" s="54">
        <f t="shared" si="6"/>
        <v>1.1640193039711417</v>
      </c>
      <c r="K27" s="53">
        <f t="shared" si="7"/>
        <v>9.3959731543624067E-2</v>
      </c>
      <c r="L27" s="23"/>
      <c r="M27" s="65">
        <f t="shared" si="8"/>
        <v>1.1991742493930888</v>
      </c>
      <c r="O27" s="29">
        <v>6</v>
      </c>
      <c r="P27" s="29">
        <v>6</v>
      </c>
      <c r="R27" s="29">
        <v>8</v>
      </c>
      <c r="U27" s="41"/>
      <c r="V27" s="41"/>
    </row>
    <row r="28" spans="1:22" ht="12" customHeight="1" x14ac:dyDescent="0.2">
      <c r="A28" s="58" t="s">
        <v>35</v>
      </c>
      <c r="B28" s="45">
        <v>151</v>
      </c>
      <c r="C28" s="52">
        <v>5623492</v>
      </c>
      <c r="E28" s="45">
        <v>3.2</v>
      </c>
      <c r="F28" s="45">
        <v>3.67</v>
      </c>
      <c r="G28" s="53">
        <f t="shared" si="4"/>
        <v>-0.1280653950953678</v>
      </c>
      <c r="H28" s="23"/>
      <c r="I28" s="54">
        <f t="shared" si="5"/>
        <v>5.6904144257696111E-2</v>
      </c>
      <c r="J28" s="54">
        <f t="shared" si="6"/>
        <v>6.526194044554523E-2</v>
      </c>
      <c r="K28" s="53">
        <f t="shared" si="7"/>
        <v>-0.12806539509536788</v>
      </c>
      <c r="L28" s="23"/>
      <c r="M28" s="65">
        <f t="shared" si="8"/>
        <v>4.8012871717431099E-2</v>
      </c>
      <c r="O28" s="29">
        <v>2</v>
      </c>
      <c r="P28" s="29">
        <v>1</v>
      </c>
      <c r="R28" s="29">
        <v>1</v>
      </c>
      <c r="U28" s="41"/>
      <c r="V28" s="41"/>
    </row>
    <row r="29" spans="1:22" ht="12" customHeight="1" x14ac:dyDescent="0.2">
      <c r="A29" s="59" t="s">
        <v>36</v>
      </c>
      <c r="B29" s="45">
        <v>151</v>
      </c>
      <c r="C29" s="52">
        <v>2430252</v>
      </c>
      <c r="E29" s="45">
        <v>10.46</v>
      </c>
      <c r="F29" s="45">
        <v>10.28</v>
      </c>
      <c r="G29" s="53">
        <f t="shared" si="4"/>
        <v>1.750972762645929E-2</v>
      </c>
      <c r="H29" s="23"/>
      <c r="I29" s="54">
        <f t="shared" si="5"/>
        <v>0.43040803998926863</v>
      </c>
      <c r="J29" s="54">
        <f t="shared" si="6"/>
        <v>0.42300140067778974</v>
      </c>
      <c r="K29" s="53">
        <f t="shared" si="7"/>
        <v>1.7509727626459339E-2</v>
      </c>
      <c r="L29" s="23"/>
      <c r="M29" s="65">
        <f t="shared" si="8"/>
        <v>0.37197788542093585</v>
      </c>
      <c r="O29" s="29">
        <v>8</v>
      </c>
      <c r="P29" s="29">
        <v>8</v>
      </c>
      <c r="R29" s="29">
        <v>5</v>
      </c>
      <c r="U29" s="41"/>
      <c r="V29" s="41"/>
    </row>
    <row r="30" spans="1:22" x14ac:dyDescent="0.2">
      <c r="C30" s="60"/>
      <c r="M30" s="23"/>
      <c r="U30" s="41"/>
      <c r="V30" s="41"/>
    </row>
    <row r="31" spans="1:22" ht="15" x14ac:dyDescent="0.25">
      <c r="A31"/>
      <c r="B31" s="66"/>
      <c r="C31"/>
      <c r="D31"/>
      <c r="E31"/>
      <c r="U31" s="23" t="s">
        <v>45</v>
      </c>
    </row>
    <row r="32" spans="1:22" ht="34.5" x14ac:dyDescent="0.25">
      <c r="A32" s="64"/>
      <c r="B32" s="35" t="s">
        <v>37</v>
      </c>
      <c r="C32" s="67" t="s">
        <v>40</v>
      </c>
      <c r="D32" s="44"/>
      <c r="E32" s="67" t="s">
        <v>41</v>
      </c>
      <c r="K32" s="24"/>
      <c r="L32" s="22"/>
      <c r="O32" s="29" t="s">
        <v>23</v>
      </c>
    </row>
    <row r="33" spans="1:15" x14ac:dyDescent="0.2">
      <c r="A33" s="38" t="s">
        <v>30</v>
      </c>
      <c r="B33" s="39">
        <v>6.13</v>
      </c>
      <c r="C33" s="39">
        <v>1.04</v>
      </c>
      <c r="D33" s="68"/>
      <c r="E33" s="39">
        <f>B33-C33</f>
        <v>5.09</v>
      </c>
      <c r="K33" s="24"/>
      <c r="L33" s="22"/>
    </row>
    <row r="34" spans="1:15" x14ac:dyDescent="0.2">
      <c r="A34" s="46" t="s">
        <v>12</v>
      </c>
      <c r="B34" s="47">
        <v>10.15</v>
      </c>
      <c r="C34" s="47">
        <v>2.14</v>
      </c>
      <c r="D34" s="69"/>
      <c r="E34" s="47">
        <f t="shared" ref="E34:E41" si="9">B34-C34</f>
        <v>8.01</v>
      </c>
      <c r="K34" s="24"/>
      <c r="L34" s="22"/>
      <c r="O34" s="78">
        <v>7</v>
      </c>
    </row>
    <row r="35" spans="1:15" x14ac:dyDescent="0.2">
      <c r="A35" s="51" t="s">
        <v>10</v>
      </c>
      <c r="B35" s="45">
        <v>4.66</v>
      </c>
      <c r="C35" s="45">
        <v>0.83</v>
      </c>
      <c r="D35" s="44"/>
      <c r="E35" s="75">
        <f t="shared" si="9"/>
        <v>3.83</v>
      </c>
      <c r="K35" s="24"/>
      <c r="L35" s="22"/>
      <c r="O35" s="29">
        <v>4</v>
      </c>
    </row>
    <row r="36" spans="1:15" x14ac:dyDescent="0.2">
      <c r="A36" s="51" t="s">
        <v>31</v>
      </c>
      <c r="B36" s="45">
        <v>2.61</v>
      </c>
      <c r="C36" s="45">
        <v>0.31</v>
      </c>
      <c r="D36" s="44"/>
      <c r="E36" s="76">
        <f t="shared" si="9"/>
        <v>2.2999999999999998</v>
      </c>
      <c r="K36" s="24"/>
      <c r="L36" s="22"/>
      <c r="O36" s="29">
        <v>1</v>
      </c>
    </row>
    <row r="37" spans="1:15" x14ac:dyDescent="0.2">
      <c r="A37" s="55" t="s">
        <v>32</v>
      </c>
      <c r="B37" s="45">
        <v>4.82</v>
      </c>
      <c r="C37" s="45">
        <v>0.54</v>
      </c>
      <c r="D37" s="44"/>
      <c r="E37" s="75">
        <f t="shared" si="9"/>
        <v>4.28</v>
      </c>
      <c r="K37" s="24"/>
      <c r="L37" s="22"/>
      <c r="O37" s="29">
        <v>5</v>
      </c>
    </row>
    <row r="38" spans="1:15" x14ac:dyDescent="0.2">
      <c r="A38" s="56" t="s">
        <v>33</v>
      </c>
      <c r="B38" s="45">
        <v>4.62</v>
      </c>
      <c r="C38" s="45">
        <v>1.1200000000000001</v>
      </c>
      <c r="D38" s="44"/>
      <c r="E38" s="76">
        <f t="shared" si="9"/>
        <v>3.5</v>
      </c>
      <c r="K38" s="24"/>
      <c r="L38" s="22"/>
      <c r="O38" s="29">
        <v>3</v>
      </c>
    </row>
    <row r="39" spans="1:15" x14ac:dyDescent="0.2">
      <c r="A39" s="57" t="s">
        <v>34</v>
      </c>
      <c r="B39" s="45">
        <v>6.52</v>
      </c>
      <c r="C39" s="45">
        <v>0.38</v>
      </c>
      <c r="D39" s="44"/>
      <c r="E39" s="75">
        <f t="shared" si="9"/>
        <v>6.14</v>
      </c>
      <c r="K39" s="24"/>
      <c r="L39" s="22"/>
      <c r="O39" s="29">
        <v>6</v>
      </c>
    </row>
    <row r="40" spans="1:15" x14ac:dyDescent="0.2">
      <c r="A40" s="58" t="s">
        <v>35</v>
      </c>
      <c r="B40" s="45">
        <v>3.2</v>
      </c>
      <c r="C40" s="65">
        <v>0.5</v>
      </c>
      <c r="D40" s="44"/>
      <c r="E40" s="76">
        <f t="shared" si="9"/>
        <v>2.7</v>
      </c>
      <c r="K40" s="24"/>
      <c r="L40" s="22"/>
      <c r="O40" s="29">
        <v>2</v>
      </c>
    </row>
    <row r="41" spans="1:15" x14ac:dyDescent="0.2">
      <c r="A41" s="59" t="s">
        <v>36</v>
      </c>
      <c r="B41" s="45">
        <v>10.46</v>
      </c>
      <c r="C41" s="45">
        <v>1.42</v>
      </c>
      <c r="D41" s="44"/>
      <c r="E41" s="75">
        <f t="shared" si="9"/>
        <v>9.0400000000000009</v>
      </c>
      <c r="K41" s="24"/>
      <c r="L41" s="22"/>
      <c r="O41" s="29">
        <v>8</v>
      </c>
    </row>
    <row r="42" spans="1:15" ht="15" x14ac:dyDescent="0.25">
      <c r="A42"/>
      <c r="B42"/>
      <c r="C42"/>
      <c r="D42"/>
      <c r="E42"/>
    </row>
  </sheetData>
  <sortState ref="U6:V13">
    <sortCondition ref="V6:V13"/>
  </sortState>
  <mergeCells count="4">
    <mergeCell ref="E3:G3"/>
    <mergeCell ref="I3:K3"/>
    <mergeCell ref="E19:G19"/>
    <mergeCell ref="I19:K19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E55"/>
  <sheetViews>
    <sheetView workbookViewId="0"/>
  </sheetViews>
  <sheetFormatPr defaultRowHeight="12.75" x14ac:dyDescent="0.2"/>
  <cols>
    <col min="1" max="5" width="12.7109375" style="113" customWidth="1"/>
    <col min="6" max="16384" width="9.140625" style="113"/>
  </cols>
  <sheetData>
    <row r="1" spans="1:3" x14ac:dyDescent="0.2">
      <c r="A1" s="109" t="s">
        <v>84</v>
      </c>
    </row>
    <row r="2" spans="1:3" x14ac:dyDescent="0.2">
      <c r="A2" s="111"/>
    </row>
    <row r="3" spans="1:3" x14ac:dyDescent="0.2">
      <c r="A3" s="110" t="s">
        <v>86</v>
      </c>
    </row>
    <row r="4" spans="1:3" x14ac:dyDescent="0.2">
      <c r="A4" s="112" t="s">
        <v>85</v>
      </c>
      <c r="B4" s="112" t="s">
        <v>88</v>
      </c>
      <c r="C4" s="112"/>
    </row>
    <row r="5" spans="1:3" x14ac:dyDescent="0.2">
      <c r="A5" s="112" t="s">
        <v>87</v>
      </c>
      <c r="B5" s="112" t="s">
        <v>89</v>
      </c>
      <c r="C5" s="112"/>
    </row>
    <row r="6" spans="1:3" x14ac:dyDescent="0.2">
      <c r="A6" s="112"/>
      <c r="B6" s="112"/>
      <c r="C6" s="112"/>
    </row>
    <row r="7" spans="1:3" x14ac:dyDescent="0.2">
      <c r="A7" s="112"/>
      <c r="B7" s="112"/>
      <c r="C7" s="112"/>
    </row>
    <row r="8" spans="1:3" x14ac:dyDescent="0.2">
      <c r="A8" s="112"/>
      <c r="B8" s="112"/>
      <c r="C8" s="112"/>
    </row>
    <row r="9" spans="1:3" x14ac:dyDescent="0.2">
      <c r="A9" s="112"/>
      <c r="B9" s="112"/>
      <c r="C9" s="112"/>
    </row>
    <row r="10" spans="1:3" x14ac:dyDescent="0.2">
      <c r="A10" s="112"/>
      <c r="B10" s="112"/>
      <c r="C10" s="112"/>
    </row>
    <row r="18" spans="1:5" ht="38.25" x14ac:dyDescent="0.2">
      <c r="A18" s="116"/>
      <c r="B18" s="117" t="s">
        <v>90</v>
      </c>
      <c r="C18" s="117" t="s">
        <v>91</v>
      </c>
      <c r="D18" s="117" t="s">
        <v>92</v>
      </c>
      <c r="E18" s="117" t="s">
        <v>93</v>
      </c>
    </row>
    <row r="19" spans="1:5" ht="38.25" x14ac:dyDescent="0.2">
      <c r="A19" s="116"/>
      <c r="B19" s="117" t="s">
        <v>95</v>
      </c>
      <c r="C19" s="117" t="s">
        <v>96</v>
      </c>
      <c r="D19" s="117" t="s">
        <v>97</v>
      </c>
      <c r="E19" s="117" t="s">
        <v>93</v>
      </c>
    </row>
    <row r="20" spans="1:5" x14ac:dyDescent="0.2">
      <c r="A20" s="114">
        <v>1983</v>
      </c>
      <c r="B20" s="120">
        <v>531</v>
      </c>
      <c r="C20" s="120">
        <v>900.327</v>
      </c>
      <c r="D20" s="120">
        <v>17.111000000000001</v>
      </c>
      <c r="E20" s="118">
        <v>25</v>
      </c>
    </row>
    <row r="21" spans="1:5" x14ac:dyDescent="0.2">
      <c r="A21" s="115">
        <v>1984</v>
      </c>
      <c r="B21" s="120">
        <v>727.428</v>
      </c>
      <c r="C21" s="120">
        <v>1586.873</v>
      </c>
      <c r="D21" s="120">
        <v>16.183</v>
      </c>
      <c r="E21" s="118">
        <v>25</v>
      </c>
    </row>
    <row r="22" spans="1:5" x14ac:dyDescent="0.2">
      <c r="A22" s="115">
        <v>1985</v>
      </c>
      <c r="B22" s="120">
        <v>133.994</v>
      </c>
      <c r="C22" s="120">
        <v>823.61199999999997</v>
      </c>
      <c r="D22" s="120">
        <v>2.1930000000000001</v>
      </c>
      <c r="E22" s="118">
        <v>12</v>
      </c>
    </row>
    <row r="23" spans="1:5" x14ac:dyDescent="0.2">
      <c r="A23" s="115">
        <v>1986</v>
      </c>
      <c r="B23" s="120">
        <v>272.93299999999999</v>
      </c>
      <c r="C23" s="120">
        <v>314.98599999999999</v>
      </c>
      <c r="D23" s="120">
        <v>15.47</v>
      </c>
      <c r="E23" s="118">
        <v>15</v>
      </c>
    </row>
    <row r="24" spans="1:5" x14ac:dyDescent="0.2">
      <c r="A24" s="115">
        <v>1987</v>
      </c>
      <c r="B24" s="120">
        <v>168.316</v>
      </c>
      <c r="C24" s="120">
        <v>315.55699999999996</v>
      </c>
      <c r="D24" s="120">
        <v>0.54100000000000004</v>
      </c>
      <c r="E24" s="118">
        <v>13</v>
      </c>
    </row>
    <row r="25" spans="1:5" x14ac:dyDescent="0.2">
      <c r="A25" s="115">
        <v>1988</v>
      </c>
      <c r="B25" s="120">
        <v>313.46699999999998</v>
      </c>
      <c r="C25" s="120">
        <v>294.15499999999997</v>
      </c>
      <c r="D25" s="120">
        <v>2.3050000000000002</v>
      </c>
      <c r="E25" s="118">
        <v>19</v>
      </c>
    </row>
    <row r="26" spans="1:5" x14ac:dyDescent="0.2">
      <c r="A26" s="115">
        <v>1989</v>
      </c>
      <c r="B26" s="120">
        <v>485.69400000000002</v>
      </c>
      <c r="C26" s="120">
        <v>288.89100000000002</v>
      </c>
      <c r="D26" s="120">
        <v>7.335</v>
      </c>
      <c r="E26" s="118">
        <v>25</v>
      </c>
    </row>
    <row r="27" spans="1:5" x14ac:dyDescent="0.2">
      <c r="A27" s="115">
        <v>1990</v>
      </c>
      <c r="B27" s="120">
        <v>444.39400000000001</v>
      </c>
      <c r="C27" s="120">
        <v>492.84899999999999</v>
      </c>
      <c r="D27" s="120">
        <v>15.259</v>
      </c>
      <c r="E27" s="118">
        <v>23</v>
      </c>
    </row>
    <row r="28" spans="1:5" x14ac:dyDescent="0.2">
      <c r="A28" s="115">
        <v>1991</v>
      </c>
      <c r="B28" s="120">
        <v>242.696</v>
      </c>
      <c r="C28" s="120">
        <v>745.04200000000003</v>
      </c>
      <c r="D28" s="120">
        <v>5.5389999999999997</v>
      </c>
      <c r="E28" s="118">
        <v>14</v>
      </c>
    </row>
    <row r="29" spans="1:5" x14ac:dyDescent="0.2">
      <c r="A29" s="115">
        <v>1992</v>
      </c>
      <c r="B29" s="120">
        <v>218.43</v>
      </c>
      <c r="C29" s="120">
        <v>468.142</v>
      </c>
      <c r="D29" s="120">
        <v>3.407</v>
      </c>
      <c r="E29" s="118">
        <v>9</v>
      </c>
    </row>
    <row r="30" spans="1:5" x14ac:dyDescent="0.2">
      <c r="A30" s="115">
        <v>1993</v>
      </c>
      <c r="B30" s="120">
        <v>267.80500000000001</v>
      </c>
      <c r="C30" s="120">
        <v>321.512</v>
      </c>
      <c r="D30" s="120">
        <v>3.7080000000000002</v>
      </c>
      <c r="E30" s="118">
        <v>15</v>
      </c>
    </row>
    <row r="31" spans="1:5" x14ac:dyDescent="0.2">
      <c r="A31" s="115">
        <v>1994</v>
      </c>
      <c r="B31" s="120">
        <v>174.98599999999999</v>
      </c>
      <c r="C31" s="120">
        <v>347.952</v>
      </c>
      <c r="D31" s="120">
        <v>0.308</v>
      </c>
      <c r="E31" s="118">
        <v>7</v>
      </c>
    </row>
    <row r="32" spans="1:5" x14ac:dyDescent="0.2">
      <c r="A32" s="115">
        <v>1995</v>
      </c>
      <c r="B32" s="120">
        <v>282.18400000000003</v>
      </c>
      <c r="C32" s="120">
        <v>458.98099999999999</v>
      </c>
      <c r="D32" s="120">
        <v>1.4870000000000001</v>
      </c>
      <c r="E32" s="118">
        <v>18</v>
      </c>
    </row>
    <row r="33" spans="1:5" x14ac:dyDescent="0.2">
      <c r="A33" s="115">
        <v>1996</v>
      </c>
      <c r="B33" s="120">
        <v>334.94499999999999</v>
      </c>
      <c r="C33" s="120">
        <v>240.261</v>
      </c>
      <c r="D33" s="120">
        <v>1.1579999999999999</v>
      </c>
      <c r="E33" s="118">
        <v>20</v>
      </c>
    </row>
    <row r="34" spans="1:5" x14ac:dyDescent="0.2">
      <c r="A34" s="115">
        <v>1997</v>
      </c>
      <c r="B34" s="120">
        <v>398.41</v>
      </c>
      <c r="C34" s="120">
        <v>441.87700000000001</v>
      </c>
      <c r="D34" s="120">
        <v>0.28000000000000003</v>
      </c>
      <c r="E34" s="118">
        <v>16</v>
      </c>
    </row>
    <row r="35" spans="1:5" x14ac:dyDescent="0.2">
      <c r="A35" s="115">
        <v>1998</v>
      </c>
      <c r="B35" s="120">
        <v>353.55599999999998</v>
      </c>
      <c r="C35" s="120">
        <v>77.331999999999994</v>
      </c>
      <c r="D35" s="120">
        <v>5.0389999999999997</v>
      </c>
      <c r="E35" s="118">
        <v>22</v>
      </c>
    </row>
    <row r="36" spans="1:5" x14ac:dyDescent="0.2">
      <c r="A36" s="115">
        <v>1999</v>
      </c>
      <c r="B36" s="120">
        <v>244.87200000000001</v>
      </c>
      <c r="C36" s="120">
        <v>175.13300000000001</v>
      </c>
      <c r="D36" s="120">
        <v>0.224</v>
      </c>
      <c r="E36" s="118">
        <v>10</v>
      </c>
    </row>
    <row r="37" spans="1:5" x14ac:dyDescent="0.2">
      <c r="A37" s="115">
        <v>2000</v>
      </c>
      <c r="B37" s="120">
        <v>338.524</v>
      </c>
      <c r="C37" s="120">
        <v>301.35399999999998</v>
      </c>
      <c r="D37" s="120">
        <v>9.4740000000000002</v>
      </c>
      <c r="E37" s="118">
        <v>13</v>
      </c>
    </row>
    <row r="38" spans="1:5" x14ac:dyDescent="0.2">
      <c r="A38" s="115">
        <v>2001</v>
      </c>
      <c r="B38" s="120">
        <v>231.16200000000001</v>
      </c>
      <c r="C38" s="120">
        <v>346.596</v>
      </c>
      <c r="D38" s="120">
        <v>0.98799999999999999</v>
      </c>
      <c r="E38" s="118">
        <v>4</v>
      </c>
    </row>
    <row r="39" spans="1:5" x14ac:dyDescent="0.2">
      <c r="A39" s="115">
        <v>2002</v>
      </c>
      <c r="B39" s="120">
        <v>152.43600000000001</v>
      </c>
      <c r="C39" s="120">
        <v>178.536</v>
      </c>
      <c r="D39" s="120">
        <v>0.40100000000000002</v>
      </c>
      <c r="E39" s="118">
        <v>2</v>
      </c>
    </row>
    <row r="40" spans="1:5" x14ac:dyDescent="0.2">
      <c r="A40" s="115">
        <v>2003</v>
      </c>
      <c r="B40" s="121">
        <v>145.95190460000001</v>
      </c>
      <c r="C40" s="120">
        <v>199.74100000000001</v>
      </c>
      <c r="D40" s="121">
        <v>0.36199999999999999</v>
      </c>
      <c r="E40" s="118">
        <v>6</v>
      </c>
    </row>
    <row r="41" spans="1:5" x14ac:dyDescent="0.2">
      <c r="A41" s="115">
        <v>2004</v>
      </c>
      <c r="B41" s="121">
        <v>165.074995</v>
      </c>
      <c r="C41" s="120">
        <v>177.28399999999999</v>
      </c>
      <c r="D41" s="121">
        <v>1.8280000000000001</v>
      </c>
      <c r="E41" s="118">
        <v>6</v>
      </c>
    </row>
    <row r="42" spans="1:5" x14ac:dyDescent="0.2">
      <c r="A42" s="115">
        <v>2005</v>
      </c>
      <c r="B42" s="121">
        <v>143.49220000000003</v>
      </c>
      <c r="C42" s="120">
        <v>195.97500000000002</v>
      </c>
      <c r="D42" s="121">
        <v>9.0299999999999994</v>
      </c>
      <c r="E42" s="118">
        <v>9</v>
      </c>
    </row>
    <row r="43" spans="1:5" x14ac:dyDescent="0.2">
      <c r="A43" s="114">
        <v>2006</v>
      </c>
      <c r="B43" s="121">
        <v>122.23156300000002</v>
      </c>
      <c r="C43" s="120">
        <v>151.37100000000001</v>
      </c>
      <c r="D43" s="121">
        <v>0.18</v>
      </c>
      <c r="E43" s="118">
        <v>4</v>
      </c>
    </row>
    <row r="44" spans="1:5" x14ac:dyDescent="0.2">
      <c r="A44" s="114">
        <v>2007</v>
      </c>
      <c r="B44" s="121">
        <v>96.148084909679284</v>
      </c>
      <c r="C44" s="120">
        <v>143.72499999999999</v>
      </c>
      <c r="D44" s="121">
        <v>0.46899999999999997</v>
      </c>
      <c r="E44" s="118">
        <v>2</v>
      </c>
    </row>
    <row r="45" spans="1:5" x14ac:dyDescent="0.2">
      <c r="A45" s="114">
        <v>2008</v>
      </c>
      <c r="B45" s="121">
        <v>130.34044399999999</v>
      </c>
      <c r="C45" s="120">
        <v>243.29700000000003</v>
      </c>
      <c r="D45" s="121">
        <v>0.72499999999999998</v>
      </c>
      <c r="E45" s="118">
        <v>5</v>
      </c>
    </row>
    <row r="46" spans="1:5" x14ac:dyDescent="0.2">
      <c r="A46" s="114">
        <v>2009</v>
      </c>
      <c r="B46" s="121">
        <v>110.86229859999999</v>
      </c>
      <c r="C46" s="120">
        <v>256.09399999999999</v>
      </c>
      <c r="D46" s="121">
        <v>0.59899999999999998</v>
      </c>
      <c r="E46" s="118">
        <v>7</v>
      </c>
    </row>
    <row r="47" spans="1:5" x14ac:dyDescent="0.2">
      <c r="A47" s="114">
        <v>2010</v>
      </c>
      <c r="B47" s="121">
        <v>510.39</v>
      </c>
      <c r="C47" s="120">
        <v>337.68599999999998</v>
      </c>
      <c r="D47" s="121">
        <v>61.243000000000002</v>
      </c>
      <c r="E47" s="118">
        <v>22</v>
      </c>
    </row>
    <row r="48" spans="1:5" x14ac:dyDescent="0.2">
      <c r="A48" s="114">
        <v>2011</v>
      </c>
      <c r="B48" s="121">
        <v>370.88073299999854</v>
      </c>
      <c r="C48" s="120">
        <v>963.00900000000001</v>
      </c>
      <c r="D48" s="121">
        <v>3.3730000000000002</v>
      </c>
      <c r="E48" s="118">
        <v>31</v>
      </c>
    </row>
    <row r="49" spans="1:5" x14ac:dyDescent="0.2">
      <c r="A49" s="114">
        <v>2012</v>
      </c>
      <c r="B49" s="121">
        <v>283.11741000000018</v>
      </c>
      <c r="C49" s="120">
        <v>838.21100000000001</v>
      </c>
      <c r="D49" s="121">
        <v>2.4020000000000001</v>
      </c>
      <c r="E49" s="118">
        <v>8</v>
      </c>
    </row>
    <row r="50" spans="1:5" x14ac:dyDescent="0.2">
      <c r="A50" s="114">
        <v>2013</v>
      </c>
      <c r="B50" s="121">
        <v>177.77693100000056</v>
      </c>
      <c r="C50" s="120">
        <v>243.149</v>
      </c>
      <c r="D50" s="121">
        <v>0.21199999999999999</v>
      </c>
      <c r="E50" s="118">
        <v>4</v>
      </c>
    </row>
    <row r="51" spans="1:5" x14ac:dyDescent="0.2">
      <c r="A51" s="114">
        <v>2014</v>
      </c>
      <c r="B51" s="121">
        <v>126.08385400000036</v>
      </c>
      <c r="C51" s="120">
        <v>196.88200000000001</v>
      </c>
      <c r="D51" s="121">
        <v>1.2E-2</v>
      </c>
      <c r="E51" s="118">
        <v>1</v>
      </c>
    </row>
    <row r="54" spans="1:5" x14ac:dyDescent="0.2">
      <c r="A54" s="115" t="s">
        <v>94</v>
      </c>
      <c r="B54" s="122">
        <f>AVERAGE(B20:B51)</f>
        <v>271.86195056592743</v>
      </c>
      <c r="C54" s="122">
        <f t="shared" ref="C54:E54" si="0">AVERAGE(C20:C51)</f>
        <v>408.32474999999988</v>
      </c>
      <c r="D54" s="122">
        <f t="shared" si="0"/>
        <v>5.9014062499999991</v>
      </c>
      <c r="E54" s="122">
        <f t="shared" si="0"/>
        <v>12.875</v>
      </c>
    </row>
    <row r="55" spans="1:5" x14ac:dyDescent="0.2">
      <c r="B55" s="119"/>
      <c r="C55" s="119"/>
      <c r="D55" s="119"/>
      <c r="E55" s="119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2:F25"/>
  <sheetViews>
    <sheetView topLeftCell="A13" workbookViewId="0">
      <selection activeCell="B37" sqref="B37"/>
    </sheetView>
  </sheetViews>
  <sheetFormatPr defaultRowHeight="15" x14ac:dyDescent="0.25"/>
  <cols>
    <col min="1" max="2" width="18.5703125" customWidth="1"/>
  </cols>
  <sheetData>
    <row r="2" spans="1:6" x14ac:dyDescent="0.25">
      <c r="C2" t="s">
        <v>52</v>
      </c>
    </row>
    <row r="3" spans="1:6" x14ac:dyDescent="0.25">
      <c r="B3" t="s">
        <v>80</v>
      </c>
      <c r="C3" t="s">
        <v>62</v>
      </c>
      <c r="D3" t="s">
        <v>43</v>
      </c>
    </row>
    <row r="4" spans="1:6" x14ac:dyDescent="0.25">
      <c r="A4" t="s">
        <v>55</v>
      </c>
      <c r="B4">
        <v>15</v>
      </c>
      <c r="C4">
        <v>20</v>
      </c>
      <c r="D4">
        <v>25</v>
      </c>
      <c r="E4">
        <f>D4-C4</f>
        <v>5</v>
      </c>
      <c r="F4">
        <f>E4/C4*100</f>
        <v>25</v>
      </c>
    </row>
    <row r="5" spans="1:6" x14ac:dyDescent="0.25">
      <c r="A5" t="s">
        <v>56</v>
      </c>
      <c r="B5">
        <v>1</v>
      </c>
      <c r="C5">
        <v>1</v>
      </c>
      <c r="D5">
        <v>1</v>
      </c>
      <c r="E5">
        <f t="shared" ref="E5:E8" si="0">D5-C5</f>
        <v>0</v>
      </c>
      <c r="F5">
        <f t="shared" ref="F5:F8" si="1">E5/C5*100</f>
        <v>0</v>
      </c>
    </row>
    <row r="6" spans="1:6" x14ac:dyDescent="0.25">
      <c r="A6" t="s">
        <v>57</v>
      </c>
      <c r="B6">
        <v>6</v>
      </c>
      <c r="C6">
        <v>6</v>
      </c>
      <c r="D6">
        <v>5</v>
      </c>
      <c r="E6">
        <f t="shared" si="0"/>
        <v>-1</v>
      </c>
      <c r="F6">
        <f t="shared" si="1"/>
        <v>-16.666666666666664</v>
      </c>
    </row>
    <row r="7" spans="1:6" x14ac:dyDescent="0.25">
      <c r="A7" t="s">
        <v>58</v>
      </c>
      <c r="B7">
        <v>13</v>
      </c>
      <c r="C7">
        <v>15</v>
      </c>
      <c r="D7">
        <v>15</v>
      </c>
      <c r="E7">
        <f t="shared" si="0"/>
        <v>0</v>
      </c>
      <c r="F7">
        <f t="shared" si="1"/>
        <v>0</v>
      </c>
    </row>
    <row r="8" spans="1:6" x14ac:dyDescent="0.25">
      <c r="A8" t="s">
        <v>59</v>
      </c>
      <c r="B8">
        <v>11</v>
      </c>
      <c r="C8">
        <v>13</v>
      </c>
      <c r="D8">
        <v>13</v>
      </c>
      <c r="E8">
        <f t="shared" si="0"/>
        <v>0</v>
      </c>
      <c r="F8">
        <f t="shared" si="1"/>
        <v>0</v>
      </c>
    </row>
    <row r="12" spans="1:6" x14ac:dyDescent="0.25">
      <c r="A12" t="s">
        <v>53</v>
      </c>
    </row>
    <row r="13" spans="1:6" x14ac:dyDescent="0.25">
      <c r="B13" t="s">
        <v>80</v>
      </c>
      <c r="C13" t="s">
        <v>62</v>
      </c>
      <c r="D13" t="s">
        <v>43</v>
      </c>
      <c r="E13" t="s">
        <v>54</v>
      </c>
    </row>
    <row r="14" spans="1:6" x14ac:dyDescent="0.25">
      <c r="A14" t="s">
        <v>55</v>
      </c>
      <c r="B14">
        <v>2E-3</v>
      </c>
      <c r="C14">
        <v>2E-3</v>
      </c>
      <c r="D14">
        <v>3.0000000000000001E-3</v>
      </c>
    </row>
    <row r="15" spans="1:6" x14ac:dyDescent="0.25">
      <c r="A15" t="s">
        <v>56</v>
      </c>
      <c r="B15">
        <v>0.55000000000000004</v>
      </c>
      <c r="C15">
        <v>0.55000000000000004</v>
      </c>
      <c r="D15">
        <v>0.56999999999999995</v>
      </c>
    </row>
    <row r="16" spans="1:6" x14ac:dyDescent="0.25">
      <c r="A16" t="s">
        <v>57</v>
      </c>
      <c r="B16">
        <v>1.33</v>
      </c>
      <c r="C16">
        <v>1.33</v>
      </c>
      <c r="D16">
        <v>1.24</v>
      </c>
    </row>
    <row r="17" spans="1:6" x14ac:dyDescent="0.25">
      <c r="A17" t="s">
        <v>58</v>
      </c>
      <c r="B17">
        <v>2.34</v>
      </c>
      <c r="C17">
        <v>2.52</v>
      </c>
      <c r="D17">
        <v>2.74</v>
      </c>
      <c r="F17">
        <f>C17/C19*100</f>
        <v>36.353144835545301</v>
      </c>
    </row>
    <row r="18" spans="1:6" x14ac:dyDescent="0.25">
      <c r="A18" t="s">
        <v>59</v>
      </c>
      <c r="B18">
        <v>2.39</v>
      </c>
      <c r="C18">
        <v>2.5299999999999998</v>
      </c>
      <c r="D18">
        <v>3.05</v>
      </c>
      <c r="F18">
        <f>C18/C19*100</f>
        <v>36.497403346797455</v>
      </c>
    </row>
    <row r="19" spans="1:6" x14ac:dyDescent="0.25">
      <c r="C19">
        <f>SUM(C14:C18)</f>
        <v>6.9320000000000004</v>
      </c>
    </row>
    <row r="20" spans="1:6" x14ac:dyDescent="0.25">
      <c r="A20" t="s">
        <v>60</v>
      </c>
      <c r="D20">
        <v>7.6029999999999998</v>
      </c>
      <c r="F20">
        <f>C16/C19*100</f>
        <v>19.186381996537797</v>
      </c>
    </row>
    <row r="21" spans="1:6" x14ac:dyDescent="0.25">
      <c r="A21" t="s">
        <v>61</v>
      </c>
      <c r="D21">
        <v>10.15</v>
      </c>
      <c r="F21">
        <f>C15/C19*100</f>
        <v>7.9342181188690128</v>
      </c>
    </row>
    <row r="25" spans="1:6" x14ac:dyDescent="0.25">
      <c r="C25">
        <f>C17+C18</f>
        <v>5.05</v>
      </c>
      <c r="D25">
        <f>C25/C19*100</f>
        <v>72.850548182342749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D26"/>
  <sheetViews>
    <sheetView workbookViewId="0">
      <selection activeCell="T20" sqref="T20"/>
    </sheetView>
  </sheetViews>
  <sheetFormatPr defaultRowHeight="15" x14ac:dyDescent="0.25"/>
  <cols>
    <col min="1" max="2" width="16.28515625" customWidth="1"/>
  </cols>
  <sheetData>
    <row r="1" spans="1:4" x14ac:dyDescent="0.25">
      <c r="A1" s="23"/>
      <c r="B1" s="23" t="s">
        <v>80</v>
      </c>
      <c r="C1" s="23" t="s">
        <v>62</v>
      </c>
      <c r="D1" s="22" t="s">
        <v>43</v>
      </c>
    </row>
    <row r="2" spans="1:4" x14ac:dyDescent="0.25">
      <c r="A2" s="23" t="s">
        <v>63</v>
      </c>
      <c r="B2" s="23">
        <v>31</v>
      </c>
      <c r="C2" s="23">
        <v>38</v>
      </c>
      <c r="D2" s="22">
        <v>36</v>
      </c>
    </row>
    <row r="3" spans="1:4" x14ac:dyDescent="0.25">
      <c r="A3" s="23" t="s">
        <v>64</v>
      </c>
      <c r="B3" s="23">
        <v>59</v>
      </c>
      <c r="C3" s="23">
        <v>59</v>
      </c>
      <c r="D3" s="22">
        <v>77</v>
      </c>
    </row>
    <row r="4" spans="1:4" x14ac:dyDescent="0.25">
      <c r="A4" s="23" t="s">
        <v>65</v>
      </c>
      <c r="B4" s="23">
        <v>47</v>
      </c>
      <c r="C4" s="23">
        <v>60</v>
      </c>
      <c r="D4" s="22">
        <v>58</v>
      </c>
    </row>
    <row r="5" spans="1:4" x14ac:dyDescent="0.25">
      <c r="A5" s="23" t="s">
        <v>66</v>
      </c>
      <c r="B5" s="23">
        <v>110</v>
      </c>
      <c r="C5" s="23">
        <v>108</v>
      </c>
      <c r="D5" s="22">
        <v>112</v>
      </c>
    </row>
    <row r="6" spans="1:4" x14ac:dyDescent="0.25">
      <c r="A6" s="23" t="s">
        <v>67</v>
      </c>
      <c r="B6" s="23">
        <v>18</v>
      </c>
      <c r="C6" s="23">
        <v>31</v>
      </c>
      <c r="D6" s="22">
        <v>17</v>
      </c>
    </row>
    <row r="7" spans="1:4" x14ac:dyDescent="0.25">
      <c r="A7" s="23" t="s">
        <v>68</v>
      </c>
      <c r="B7" s="23">
        <v>34</v>
      </c>
      <c r="C7" s="23">
        <v>40</v>
      </c>
      <c r="D7" s="22">
        <v>44</v>
      </c>
    </row>
    <row r="8" spans="1:4" x14ac:dyDescent="0.25">
      <c r="A8" s="23" t="s">
        <v>69</v>
      </c>
      <c r="B8" s="23">
        <v>57</v>
      </c>
      <c r="C8" s="23">
        <v>73</v>
      </c>
      <c r="D8" s="22">
        <v>92</v>
      </c>
    </row>
    <row r="9" spans="1:4" x14ac:dyDescent="0.25">
      <c r="A9" s="23" t="s">
        <v>70</v>
      </c>
      <c r="B9" s="23">
        <v>45</v>
      </c>
      <c r="C9" s="23">
        <v>60</v>
      </c>
      <c r="D9" s="22">
        <v>69</v>
      </c>
    </row>
    <row r="18" spans="1:4" x14ac:dyDescent="0.25">
      <c r="B18" t="s">
        <v>80</v>
      </c>
      <c r="C18" t="s">
        <v>62</v>
      </c>
      <c r="D18" t="s">
        <v>43</v>
      </c>
    </row>
    <row r="19" spans="1:4" x14ac:dyDescent="0.25">
      <c r="A19" s="23" t="s">
        <v>63</v>
      </c>
      <c r="B19" s="23">
        <v>4.5</v>
      </c>
      <c r="C19">
        <v>7.89</v>
      </c>
      <c r="D19">
        <v>4.34</v>
      </c>
    </row>
    <row r="20" spans="1:4" x14ac:dyDescent="0.25">
      <c r="A20" s="23" t="s">
        <v>64</v>
      </c>
      <c r="B20" s="23">
        <v>11.58</v>
      </c>
      <c r="C20">
        <v>10.210000000000001</v>
      </c>
      <c r="D20">
        <v>13.32</v>
      </c>
    </row>
    <row r="21" spans="1:4" x14ac:dyDescent="0.25">
      <c r="A21" s="23" t="s">
        <v>65</v>
      </c>
      <c r="B21" s="23">
        <v>12.63</v>
      </c>
      <c r="C21">
        <v>14.84</v>
      </c>
      <c r="D21">
        <v>11.83</v>
      </c>
    </row>
    <row r="22" spans="1:4" x14ac:dyDescent="0.25">
      <c r="A22" s="23" t="s">
        <v>66</v>
      </c>
      <c r="B22" s="23">
        <v>19.829999999999998</v>
      </c>
      <c r="C22">
        <v>22.33</v>
      </c>
      <c r="D22">
        <v>27.99</v>
      </c>
    </row>
    <row r="23" spans="1:4" x14ac:dyDescent="0.25">
      <c r="A23" s="23" t="s">
        <v>67</v>
      </c>
      <c r="B23" s="23">
        <v>1.68</v>
      </c>
      <c r="C23">
        <v>1.83</v>
      </c>
      <c r="D23">
        <v>1.25</v>
      </c>
    </row>
    <row r="24" spans="1:4" x14ac:dyDescent="0.25">
      <c r="A24" s="23" t="s">
        <v>68</v>
      </c>
      <c r="B24" s="23">
        <v>7.42</v>
      </c>
      <c r="C24">
        <v>7.69</v>
      </c>
      <c r="D24">
        <v>8.58</v>
      </c>
    </row>
    <row r="25" spans="1:4" x14ac:dyDescent="0.25">
      <c r="A25" s="23" t="s">
        <v>69</v>
      </c>
      <c r="B25" s="23">
        <v>7.84</v>
      </c>
      <c r="C25">
        <v>8.66</v>
      </c>
      <c r="D25">
        <v>5.36</v>
      </c>
    </row>
    <row r="26" spans="1:4" x14ac:dyDescent="0.25">
      <c r="A26" s="23" t="s">
        <v>70</v>
      </c>
      <c r="B26" s="23">
        <v>3.35</v>
      </c>
      <c r="C26">
        <v>3.81</v>
      </c>
      <c r="D26">
        <v>5.24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E9"/>
  <sheetViews>
    <sheetView workbookViewId="0">
      <selection activeCell="D9" sqref="D9"/>
    </sheetView>
  </sheetViews>
  <sheetFormatPr defaultRowHeight="15" x14ac:dyDescent="0.25"/>
  <cols>
    <col min="1" max="1" width="11.140625" customWidth="1"/>
    <col min="4" max="4" width="12.140625" customWidth="1"/>
  </cols>
  <sheetData>
    <row r="1" spans="1:5" x14ac:dyDescent="0.25">
      <c r="B1" s="91" t="s">
        <v>43</v>
      </c>
      <c r="C1" t="s">
        <v>62</v>
      </c>
      <c r="D1" t="s">
        <v>76</v>
      </c>
      <c r="E1" t="s">
        <v>71</v>
      </c>
    </row>
    <row r="2" spans="1:5" x14ac:dyDescent="0.25">
      <c r="A2" t="s">
        <v>12</v>
      </c>
      <c r="B2">
        <v>10.15</v>
      </c>
      <c r="C2">
        <v>10.24</v>
      </c>
      <c r="D2">
        <f>B2-C2</f>
        <v>-8.9999999999999858E-2</v>
      </c>
      <c r="E2">
        <f>D2/B2*100</f>
        <v>-0.88669950738916103</v>
      </c>
    </row>
    <row r="3" spans="1:5" x14ac:dyDescent="0.25">
      <c r="B3">
        <v>2.44</v>
      </c>
      <c r="C3">
        <v>3.2</v>
      </c>
      <c r="D3">
        <f t="shared" ref="D3:D4" si="0">B3-C3</f>
        <v>-0.76000000000000023</v>
      </c>
      <c r="E3">
        <f t="shared" ref="E3:E4" si="1">D3/B3*100</f>
        <v>-31.147540983606568</v>
      </c>
    </row>
    <row r="4" spans="1:5" x14ac:dyDescent="0.25">
      <c r="A4" s="103" t="s">
        <v>72</v>
      </c>
      <c r="B4" s="103">
        <f>B2-B3</f>
        <v>7.7100000000000009</v>
      </c>
      <c r="C4" s="103">
        <f>C2-C3</f>
        <v>7.04</v>
      </c>
      <c r="D4" s="103">
        <f t="shared" si="0"/>
        <v>0.67000000000000082</v>
      </c>
      <c r="E4" s="103">
        <f t="shared" si="1"/>
        <v>8.6900129701686222</v>
      </c>
    </row>
    <row r="6" spans="1:5" x14ac:dyDescent="0.25">
      <c r="D6">
        <f>C3/C2*100</f>
        <v>31.25</v>
      </c>
    </row>
    <row r="7" spans="1:5" x14ac:dyDescent="0.25">
      <c r="B7" t="s">
        <v>43</v>
      </c>
      <c r="C7" t="s">
        <v>62</v>
      </c>
    </row>
    <row r="8" spans="1:5" x14ac:dyDescent="0.25">
      <c r="A8" t="s">
        <v>77</v>
      </c>
      <c r="B8">
        <v>10.15</v>
      </c>
      <c r="C8">
        <v>10.24</v>
      </c>
      <c r="D8">
        <v>9.36</v>
      </c>
    </row>
    <row r="9" spans="1:5" x14ac:dyDescent="0.25">
      <c r="A9" t="s">
        <v>72</v>
      </c>
      <c r="B9">
        <v>7.7100000000000009</v>
      </c>
      <c r="C9">
        <v>7.04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W19"/>
  <sheetViews>
    <sheetView workbookViewId="0">
      <selection activeCell="R18" sqref="R18"/>
    </sheetView>
  </sheetViews>
  <sheetFormatPr defaultRowHeight="15" x14ac:dyDescent="0.25"/>
  <cols>
    <col min="2" max="3" width="20.140625" customWidth="1"/>
    <col min="4" max="4" width="21" customWidth="1"/>
    <col min="13" max="13" width="10.85546875" customWidth="1"/>
    <col min="14" max="14" width="8.85546875" customWidth="1"/>
    <col min="15" max="15" width="7.5703125" customWidth="1"/>
    <col min="16" max="16" width="7" customWidth="1"/>
    <col min="17" max="18" width="7.28515625" customWidth="1"/>
    <col min="19" max="19" width="6.42578125" customWidth="1"/>
    <col min="20" max="20" width="5.85546875" customWidth="1"/>
    <col min="21" max="21" width="6.28515625" customWidth="1"/>
    <col min="22" max="22" width="7" customWidth="1"/>
    <col min="23" max="23" width="6.140625" customWidth="1"/>
  </cols>
  <sheetData>
    <row r="1" spans="1:23" ht="16.5" customHeight="1" thickTop="1" thickBot="1" x14ac:dyDescent="0.3">
      <c r="A1" s="1"/>
      <c r="B1" s="130" t="s">
        <v>51</v>
      </c>
      <c r="C1" s="131"/>
      <c r="D1" s="131"/>
      <c r="E1" s="123"/>
      <c r="F1" s="123"/>
      <c r="G1" s="123"/>
      <c r="H1" s="123"/>
      <c r="I1" s="123"/>
      <c r="J1" s="123"/>
      <c r="K1" s="124"/>
      <c r="O1" t="s">
        <v>50</v>
      </c>
    </row>
    <row r="2" spans="1:23" ht="18" thickTop="1" thickBot="1" x14ac:dyDescent="0.3">
      <c r="A2" s="1"/>
      <c r="B2" s="94" t="s">
        <v>73</v>
      </c>
      <c r="C2" s="92" t="s">
        <v>75</v>
      </c>
      <c r="D2" s="99" t="s">
        <v>74</v>
      </c>
      <c r="M2" s="104"/>
      <c r="N2" s="105" t="s">
        <v>2</v>
      </c>
      <c r="O2" s="105" t="s">
        <v>3</v>
      </c>
      <c r="P2" s="105" t="s">
        <v>4</v>
      </c>
      <c r="Q2" s="105" t="s">
        <v>5</v>
      </c>
      <c r="R2" s="105" t="s">
        <v>6</v>
      </c>
      <c r="S2" s="105" t="s">
        <v>7</v>
      </c>
      <c r="T2" s="105" t="s">
        <v>8</v>
      </c>
      <c r="U2" s="105" t="s">
        <v>19</v>
      </c>
      <c r="V2" s="105" t="s">
        <v>49</v>
      </c>
      <c r="W2" s="105" t="s">
        <v>79</v>
      </c>
    </row>
    <row r="3" spans="1:23" ht="16.5" thickTop="1" thickBot="1" x14ac:dyDescent="0.3">
      <c r="A3" s="6" t="s">
        <v>9</v>
      </c>
      <c r="B3" s="95">
        <v>5.97</v>
      </c>
      <c r="C3" s="80">
        <v>1.22</v>
      </c>
      <c r="D3" s="100"/>
      <c r="M3" s="104" t="s">
        <v>30</v>
      </c>
      <c r="N3" s="105">
        <v>70</v>
      </c>
      <c r="O3" s="105">
        <v>74</v>
      </c>
      <c r="P3" s="105">
        <v>68</v>
      </c>
      <c r="Q3" s="105">
        <v>63</v>
      </c>
      <c r="R3" s="105">
        <v>66</v>
      </c>
      <c r="S3" s="105">
        <v>61</v>
      </c>
      <c r="T3" s="105">
        <v>58</v>
      </c>
      <c r="U3" s="105">
        <v>56</v>
      </c>
      <c r="V3" s="105">
        <v>51</v>
      </c>
      <c r="W3" s="105">
        <v>49</v>
      </c>
    </row>
    <row r="4" spans="1:23" ht="16.5" thickTop="1" thickBot="1" x14ac:dyDescent="0.3">
      <c r="A4" s="7" t="s">
        <v>10</v>
      </c>
      <c r="B4" s="96">
        <v>4.5199999999999996</v>
      </c>
      <c r="C4" s="93">
        <v>1.03</v>
      </c>
      <c r="D4" s="101"/>
      <c r="M4" s="104" t="s">
        <v>12</v>
      </c>
      <c r="N4" s="105">
        <v>80</v>
      </c>
      <c r="O4" s="105">
        <v>71</v>
      </c>
      <c r="P4" s="105">
        <v>77</v>
      </c>
      <c r="Q4" s="105">
        <v>65</v>
      </c>
      <c r="R4" s="105">
        <v>75</v>
      </c>
      <c r="S4" s="105">
        <v>69</v>
      </c>
      <c r="T4" s="105">
        <v>58</v>
      </c>
      <c r="U4" s="105">
        <v>61</v>
      </c>
      <c r="V4" s="105">
        <v>57</v>
      </c>
      <c r="W4" s="105">
        <v>48</v>
      </c>
    </row>
    <row r="5" spans="1:23" ht="15.75" thickBot="1" x14ac:dyDescent="0.3">
      <c r="A5" s="7" t="s">
        <v>12</v>
      </c>
      <c r="B5" s="97">
        <v>10.24</v>
      </c>
      <c r="C5" s="82">
        <v>3.2</v>
      </c>
      <c r="D5" s="102"/>
    </row>
    <row r="6" spans="1:23" ht="15.75" thickBot="1" x14ac:dyDescent="0.3">
      <c r="A6" s="7" t="s">
        <v>13</v>
      </c>
      <c r="B6" s="96">
        <v>2.75</v>
      </c>
      <c r="C6" s="93" t="s">
        <v>78</v>
      </c>
      <c r="D6" s="101"/>
    </row>
    <row r="7" spans="1:23" ht="15.75" thickBot="1" x14ac:dyDescent="0.3">
      <c r="A7" s="7" t="s">
        <v>14</v>
      </c>
      <c r="B7" s="96">
        <v>5.56</v>
      </c>
      <c r="C7" s="93">
        <v>0.32</v>
      </c>
      <c r="D7" s="101"/>
      <c r="O7" t="s">
        <v>51</v>
      </c>
    </row>
    <row r="8" spans="1:23" ht="15.75" thickBot="1" x14ac:dyDescent="0.3">
      <c r="A8" s="7" t="s">
        <v>15</v>
      </c>
      <c r="B8" s="96">
        <v>4.46</v>
      </c>
      <c r="C8" s="93">
        <v>0.97</v>
      </c>
      <c r="D8" s="101"/>
      <c r="M8" s="104"/>
      <c r="N8" s="104" t="s">
        <v>2</v>
      </c>
      <c r="O8" s="104" t="s">
        <v>3</v>
      </c>
      <c r="P8" s="104" t="s">
        <v>4</v>
      </c>
      <c r="Q8" s="104" t="s">
        <v>5</v>
      </c>
      <c r="R8" s="104" t="s">
        <v>6</v>
      </c>
      <c r="S8" s="104" t="s">
        <v>7</v>
      </c>
      <c r="T8" s="104" t="s">
        <v>8</v>
      </c>
      <c r="U8" s="104" t="s">
        <v>19</v>
      </c>
      <c r="V8" s="104" t="s">
        <v>49</v>
      </c>
      <c r="W8" s="104" t="s">
        <v>79</v>
      </c>
    </row>
    <row r="9" spans="1:23" ht="15.75" thickBot="1" x14ac:dyDescent="0.3">
      <c r="A9" s="7" t="s">
        <v>16</v>
      </c>
      <c r="B9" s="96">
        <v>2.99</v>
      </c>
      <c r="C9" s="93" t="s">
        <v>78</v>
      </c>
      <c r="D9" s="101"/>
      <c r="M9" s="104" t="s">
        <v>30</v>
      </c>
      <c r="N9" s="104">
        <v>8.86</v>
      </c>
      <c r="O9" s="104">
        <v>9.68</v>
      </c>
      <c r="P9" s="104">
        <v>8.59</v>
      </c>
      <c r="Q9" s="104">
        <v>7.73</v>
      </c>
      <c r="R9" s="104">
        <v>7.55</v>
      </c>
      <c r="S9" s="104">
        <v>6.49</v>
      </c>
      <c r="T9" s="104">
        <v>6.24</v>
      </c>
      <c r="U9" s="104">
        <v>6.13</v>
      </c>
      <c r="V9" s="104">
        <v>5.97</v>
      </c>
      <c r="W9" s="104">
        <v>6.99</v>
      </c>
    </row>
    <row r="10" spans="1:23" ht="15.75" thickBot="1" x14ac:dyDescent="0.3">
      <c r="A10" s="7" t="s">
        <v>17</v>
      </c>
      <c r="B10" s="96">
        <v>3.37</v>
      </c>
      <c r="C10" s="93" t="s">
        <v>78</v>
      </c>
      <c r="D10" s="101"/>
      <c r="M10" s="104" t="s">
        <v>12</v>
      </c>
      <c r="N10" s="104">
        <v>14.95</v>
      </c>
      <c r="O10" s="104">
        <v>14.69</v>
      </c>
      <c r="P10" s="104">
        <v>11.9</v>
      </c>
      <c r="Q10" s="104">
        <v>12.13</v>
      </c>
      <c r="R10" s="104">
        <v>13.43</v>
      </c>
      <c r="S10" s="104">
        <v>10.72</v>
      </c>
      <c r="T10" s="104">
        <v>8.98</v>
      </c>
      <c r="U10" s="104">
        <v>10.15</v>
      </c>
      <c r="V10" s="104">
        <v>10.24</v>
      </c>
      <c r="W10" s="104">
        <v>9.36</v>
      </c>
    </row>
    <row r="11" spans="1:23" ht="15.75" thickBot="1" x14ac:dyDescent="0.3">
      <c r="A11" s="11" t="s">
        <v>18</v>
      </c>
      <c r="B11" s="98">
        <v>10.14</v>
      </c>
      <c r="C11" s="93" t="s">
        <v>78</v>
      </c>
      <c r="D11" s="101"/>
    </row>
    <row r="12" spans="1:23" ht="15.75" thickTop="1" x14ac:dyDescent="0.25"/>
    <row r="19" spans="10:12" x14ac:dyDescent="0.25">
      <c r="J19">
        <v>57</v>
      </c>
      <c r="K19">
        <v>20</v>
      </c>
      <c r="L19">
        <f>K19/J19*100</f>
        <v>35.087719298245609</v>
      </c>
    </row>
  </sheetData>
  <mergeCells count="2">
    <mergeCell ref="E1:K1"/>
    <mergeCell ref="B1:D1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I11"/>
  <sheetViews>
    <sheetView workbookViewId="0">
      <selection activeCell="I12" sqref="I12"/>
    </sheetView>
  </sheetViews>
  <sheetFormatPr defaultRowHeight="15" x14ac:dyDescent="0.25"/>
  <sheetData>
    <row r="1" spans="1:9" ht="15.75" thickBot="1" x14ac:dyDescent="0.3">
      <c r="B1" t="s">
        <v>81</v>
      </c>
      <c r="C1" t="s">
        <v>82</v>
      </c>
    </row>
    <row r="2" spans="1:9" ht="16.5" thickTop="1" thickBot="1" x14ac:dyDescent="0.3">
      <c r="A2" s="106" t="s">
        <v>9</v>
      </c>
      <c r="B2" s="107">
        <v>49</v>
      </c>
      <c r="C2" s="107">
        <v>5.77</v>
      </c>
    </row>
    <row r="3" spans="1:9" ht="16.5" thickTop="1" thickBot="1" x14ac:dyDescent="0.3">
      <c r="A3" s="7" t="s">
        <v>10</v>
      </c>
      <c r="B3">
        <v>37</v>
      </c>
      <c r="C3">
        <v>3.7</v>
      </c>
      <c r="I3" t="s">
        <v>83</v>
      </c>
    </row>
    <row r="4" spans="1:9" ht="15.75" thickBot="1" x14ac:dyDescent="0.3">
      <c r="A4" s="108" t="s">
        <v>12</v>
      </c>
      <c r="B4" s="107">
        <v>48</v>
      </c>
      <c r="C4" s="107">
        <v>9.36</v>
      </c>
      <c r="F4">
        <v>9.36</v>
      </c>
      <c r="G4">
        <v>6.49</v>
      </c>
      <c r="H4">
        <f>F4-G4</f>
        <v>2.8699999999999992</v>
      </c>
      <c r="I4">
        <f>(H4/F4)*100</f>
        <v>30.662393162393155</v>
      </c>
    </row>
    <row r="5" spans="1:9" ht="15.75" thickBot="1" x14ac:dyDescent="0.3">
      <c r="A5" s="7" t="s">
        <v>13</v>
      </c>
      <c r="B5">
        <v>62</v>
      </c>
      <c r="C5">
        <v>3.57</v>
      </c>
    </row>
    <row r="6" spans="1:9" ht="15.75" thickBot="1" x14ac:dyDescent="0.3">
      <c r="A6" s="7" t="s">
        <v>14</v>
      </c>
      <c r="B6">
        <v>68</v>
      </c>
      <c r="C6">
        <v>5.81</v>
      </c>
    </row>
    <row r="7" spans="1:9" ht="15.75" thickBot="1" x14ac:dyDescent="0.3">
      <c r="A7" s="7" t="s">
        <v>15</v>
      </c>
      <c r="B7">
        <v>45</v>
      </c>
      <c r="C7">
        <v>4.74</v>
      </c>
    </row>
    <row r="8" spans="1:9" ht="15.75" thickBot="1" x14ac:dyDescent="0.3">
      <c r="A8" s="7" t="s">
        <v>16</v>
      </c>
      <c r="B8">
        <v>73</v>
      </c>
      <c r="C8">
        <v>3.57</v>
      </c>
    </row>
    <row r="9" spans="1:9" ht="15.75" thickBot="1" x14ac:dyDescent="0.3">
      <c r="A9" s="7" t="s">
        <v>17</v>
      </c>
      <c r="B9">
        <v>25</v>
      </c>
      <c r="C9">
        <v>2.68</v>
      </c>
    </row>
    <row r="10" spans="1:9" ht="15.75" thickBot="1" x14ac:dyDescent="0.3">
      <c r="A10" s="11" t="s">
        <v>18</v>
      </c>
      <c r="B10">
        <v>50</v>
      </c>
      <c r="C10">
        <v>9.58</v>
      </c>
    </row>
    <row r="11" spans="1:9" ht="15.75" thickTop="1" x14ac:dyDescent="0.2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Charts</vt:lpstr>
      </vt:variant>
      <vt:variant>
        <vt:i4>4</vt:i4>
      </vt:variant>
    </vt:vector>
  </HeadingPairs>
  <TitlesOfParts>
    <vt:vector size="12" baseType="lpstr">
      <vt:lpstr>League table</vt:lpstr>
      <vt:lpstr>Unchanged</vt:lpstr>
      <vt:lpstr>Figure_data</vt:lpstr>
      <vt:lpstr>Item and volume</vt:lpstr>
      <vt:lpstr>Item and vol site type</vt:lpstr>
      <vt:lpstr>Vol. exc ID</vt:lpstr>
      <vt:lpstr>Sheet7</vt:lpstr>
      <vt:lpstr>2015 rankings</vt:lpstr>
      <vt:lpstr>Figure_(Wetland_area)</vt:lpstr>
      <vt:lpstr>Figure_(Waterbird_abundance)</vt:lpstr>
      <vt:lpstr>Figure_(Waterbird_breeding)</vt:lpstr>
      <vt:lpstr>Figure_(Breeding_spp_diversity)</vt:lpstr>
    </vt:vector>
  </TitlesOfParts>
  <Company>OEH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Kohler Graham</dc:creator>
  <cp:lastModifiedBy>Adrian H Lewis</cp:lastModifiedBy>
  <dcterms:created xsi:type="dcterms:W3CDTF">2013-08-06T01:10:45Z</dcterms:created>
  <dcterms:modified xsi:type="dcterms:W3CDTF">2016-02-16T09:38:35Z</dcterms:modified>
</cp:coreProperties>
</file>